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020" windowWidth="14415" windowHeight="57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<sst xmlns="http://schemas.openxmlformats.org/spreadsheetml/2006/main" count="45" uniqueCount="38">
  <si>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biglietti venduti</t>
  </si>
  <si>
    <t>provincia</t>
  </si>
  <si>
    <t>min</t>
  </si>
  <si>
    <t>max</t>
  </si>
  <si>
    <t>media</t>
  </si>
  <si>
    <t>dati per l'intera provincia</t>
  </si>
  <si>
    <t>dati per il capoluogo</t>
  </si>
  <si>
    <t>rapporto Capol / Prov</t>
  </si>
  <si>
    <t>prevalenza</t>
  </si>
  <si>
    <t>colonna C:</t>
  </si>
  <si>
    <t>percentuale del valore in B rispetto al totale B16</t>
  </si>
  <si>
    <t>colonna E:</t>
  </si>
  <si>
    <t>colonna G:</t>
  </si>
  <si>
    <t>colonna H:</t>
  </si>
  <si>
    <t>ottenuto per differenza fra il totale della provincia</t>
  </si>
  <si>
    <t>e il parziale del capoluogo</t>
  </si>
  <si>
    <t>percentuale del valore in F rispetto al totale F16</t>
  </si>
  <si>
    <t>percentuale
sul totale</t>
  </si>
  <si>
    <t>percentuale del valore in D rispetto al totale D16</t>
  </si>
  <si>
    <t>colonna F: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</si>
  <si>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</si>
  <si>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</si>
  <si>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</si>
  <si>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</si>
  <si>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</si>
  <si>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</si>
  <si>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</si>
  <si>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</si>
  <si>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</si>
  <si>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</si>
  <si>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</si>
  <si>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dove si vendono più biglietti? confrontare il rapporto con 0,5</t>
  </si>
  <si>
    <t>dati per la provincia (senza il capoluogo)</t>
  </si>
  <si>
    <t>Biglietti venduti e per il cinematografo, per provincia e capoluogo di provincia</t>
  </si>
  <si>
    <t>Anno 1996</t>
  </si>
  <si>
    <t>colonna I:</t>
  </si>
  <si>
    <t>rapporto biglietti venduti nel capoluogo</t>
  </si>
  <si>
    <t>rispetto a totale della provincia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</si>
</sst>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9">
    <font>
      <sz val="10"/>
      <name val="Arial"/>
      <family val="0"/>
    </font>
    <font>
      <sz val="7"/>
      <name val="Arial"/>
      <family val="2"/>
    </font>
    <font>
      <sz val="7"/>
      <name val="Times New Roman"/>
      <family val="0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.25"/>
      <name val="Arial"/>
      <family val="0"/>
    </font>
    <font>
      <sz val="2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7" applyFont="1">
      <alignment/>
      <protection/>
    </xf>
    <xf numFmtId="41" fontId="1" fillId="0" borderId="0" xfId="16" applyFont="1" applyAlignment="1">
      <alignment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0" xfId="0" applyFont="1" applyAlignment="1">
      <alignment/>
    </xf>
    <xf numFmtId="164" fontId="1" fillId="0" borderId="0" xfId="16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1" fillId="2" borderId="0" xfId="16" applyNumberFormat="1" applyFont="1" applyFill="1" applyAlignment="1">
      <alignment/>
    </xf>
    <xf numFmtId="41" fontId="4" fillId="2" borderId="0" xfId="16" applyNumberFormat="1" applyFont="1" applyFill="1" applyAlignment="1">
      <alignment/>
    </xf>
    <xf numFmtId="41" fontId="1" fillId="2" borderId="0" xfId="0" applyNumberFormat="1" applyFont="1" applyFill="1" applyAlignment="1">
      <alignment/>
    </xf>
    <xf numFmtId="41" fontId="4" fillId="2" borderId="0" xfId="16" applyFont="1" applyFill="1" applyAlignment="1">
      <alignment/>
    </xf>
    <xf numFmtId="41" fontId="1" fillId="2" borderId="0" xfId="16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17" applyFont="1" applyBorder="1">
      <alignment/>
      <protection/>
    </xf>
    <xf numFmtId="41" fontId="1" fillId="0" borderId="2" xfId="16" applyNumberFormat="1" applyFont="1" applyBorder="1" applyAlignment="1">
      <alignment/>
    </xf>
    <xf numFmtId="0" fontId="1" fillId="2" borderId="0" xfId="0" applyFont="1" applyFill="1" applyAlignment="1">
      <alignment/>
    </xf>
    <xf numFmtId="0" fontId="3" fillId="0" borderId="1" xfId="0" applyFont="1" applyBorder="1" applyAlignment="1">
      <alignment wrapText="1"/>
    </xf>
    <xf numFmtId="164" fontId="1" fillId="0" borderId="2" xfId="16" applyNumberFormat="1" applyFont="1" applyFill="1" applyBorder="1" applyAlignment="1">
      <alignment/>
    </xf>
    <xf numFmtId="41" fontId="1" fillId="0" borderId="2" xfId="16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16" applyNumberFormat="1" applyFont="1" applyFill="1" applyAlignment="1">
      <alignment/>
    </xf>
    <xf numFmtId="2" fontId="1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Normale_tav_6_10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Toscana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Foglio1!$A$5:$A$15</c:f>
              <c:strCache/>
            </c:strRef>
          </c:cat>
          <c:val>
            <c:numRef>
              <c:f>Foglio1!$B$5:$B$15</c:f>
              <c:numCache/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Foglio1!$A$5:$A$15</c:f>
              <c:strCache/>
            </c:strRef>
          </c:cat>
          <c:val>
            <c:numRef>
              <c:f>Foglio1!$D$5:$D$15</c:f>
              <c:numCache/>
            </c:numRef>
          </c:val>
        </c:ser>
        <c:axId val="1953857"/>
        <c:axId val="17584714"/>
      </c:barChart>
      <c:catAx>
        <c:axId val="195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84714"/>
        <c:crosses val="autoZero"/>
        <c:auto val="1"/>
        <c:lblOffset val="100"/>
        <c:noMultiLvlLbl val="0"/>
      </c:catAx>
      <c:valAx>
        <c:axId val="1758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3857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Lombardia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Foglio2!#REF!</c:f>
              <c:strCache>
                <c:ptCount val="11"/>
                <c:pt idx="0">
                  <c:v>Bergamo</c:v>
                </c:pt>
                <c:pt idx="1">
                  <c:v>Brescia</c:v>
                </c:pt>
                <c:pt idx="2">
                  <c:v>Como</c:v>
                </c:pt>
                <c:pt idx="3">
                  <c:v>Cremona</c:v>
                </c:pt>
                <c:pt idx="4">
                  <c:v>Lecco</c:v>
                </c:pt>
                <c:pt idx="5">
                  <c:v>Lodi</c:v>
                </c:pt>
                <c:pt idx="6">
                  <c:v>Mantova</c:v>
                </c:pt>
                <c:pt idx="7">
                  <c:v>Milano</c:v>
                </c:pt>
                <c:pt idx="8">
                  <c:v>Pavia</c:v>
                </c:pt>
                <c:pt idx="9">
                  <c:v>Sondrio</c:v>
                </c:pt>
                <c:pt idx="10">
                  <c:v>Varese</c:v>
                </c:pt>
              </c:strCache>
            </c:strRef>
          </c:cat>
          <c:val>
            <c:numRef>
              <c:f>Foglio2!#REF!</c:f>
              <c:numCache>
                <c:ptCount val="11"/>
                <c:pt idx="0">
                  <c:v>1358993</c:v>
                </c:pt>
                <c:pt idx="1">
                  <c:v>1373764</c:v>
                </c:pt>
                <c:pt idx="2">
                  <c:v>691624</c:v>
                </c:pt>
                <c:pt idx="3">
                  <c:v>452945</c:v>
                </c:pt>
                <c:pt idx="4">
                  <c:v>523029</c:v>
                </c:pt>
                <c:pt idx="5">
                  <c:v>261921</c:v>
                </c:pt>
                <c:pt idx="6">
                  <c:v>613120</c:v>
                </c:pt>
                <c:pt idx="7">
                  <c:v>11049783</c:v>
                </c:pt>
                <c:pt idx="8">
                  <c:v>710770</c:v>
                </c:pt>
                <c:pt idx="9">
                  <c:v>285075</c:v>
                </c:pt>
                <c:pt idx="10">
                  <c:v>1320471</c:v>
                </c:pt>
              </c:numCache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Foglio2!#REF!</c:f>
              <c:strCache>
                <c:ptCount val="11"/>
                <c:pt idx="0">
                  <c:v>Bergamo</c:v>
                </c:pt>
                <c:pt idx="1">
                  <c:v>Brescia</c:v>
                </c:pt>
                <c:pt idx="2">
                  <c:v>Como</c:v>
                </c:pt>
                <c:pt idx="3">
                  <c:v>Cremona</c:v>
                </c:pt>
                <c:pt idx="4">
                  <c:v>Lecco</c:v>
                </c:pt>
                <c:pt idx="5">
                  <c:v>Lodi</c:v>
                </c:pt>
                <c:pt idx="6">
                  <c:v>Mantova</c:v>
                </c:pt>
                <c:pt idx="7">
                  <c:v>Milano</c:v>
                </c:pt>
                <c:pt idx="8">
                  <c:v>Pavia</c:v>
                </c:pt>
                <c:pt idx="9">
                  <c:v>Sondrio</c:v>
                </c:pt>
                <c:pt idx="10">
                  <c:v>Varese</c:v>
                </c:pt>
              </c:strCache>
            </c:strRef>
          </c:cat>
          <c:val>
            <c:numRef>
              <c:f>Foglio2!#REF!</c:f>
              <c:numCache>
                <c:ptCount val="11"/>
                <c:pt idx="0">
                  <c:v>755565</c:v>
                </c:pt>
                <c:pt idx="1">
                  <c:v>831429</c:v>
                </c:pt>
                <c:pt idx="2">
                  <c:v>381393</c:v>
                </c:pt>
                <c:pt idx="3">
                  <c:v>275313</c:v>
                </c:pt>
                <c:pt idx="4">
                  <c:v>342282</c:v>
                </c:pt>
                <c:pt idx="5">
                  <c:v>243613</c:v>
                </c:pt>
                <c:pt idx="6">
                  <c:v>377120</c:v>
                </c:pt>
                <c:pt idx="7">
                  <c:v>7308534</c:v>
                </c:pt>
                <c:pt idx="8">
                  <c:v>457499</c:v>
                </c:pt>
                <c:pt idx="9">
                  <c:v>85436</c:v>
                </c:pt>
                <c:pt idx="10">
                  <c:v>555479</c:v>
                </c:pt>
              </c:numCache>
            </c:numRef>
          </c:val>
        </c:ser>
        <c:axId val="24044699"/>
        <c:axId val="15075700"/>
      </c:barChart>
      <c:catAx>
        <c:axId val="24044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075700"/>
        <c:crosses val="autoZero"/>
        <c:auto val="1"/>
        <c:lblOffset val="100"/>
        <c:noMultiLvlLbl val="0"/>
      </c:catAx>
      <c:valAx>
        <c:axId val="1507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044699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Numero di biglietti venduti in Lombardia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nell'intera provincia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Foglio3!#REF!</c:f>
              <c:strCache>
                <c:ptCount val="11"/>
              </c:strCache>
            </c:strRef>
          </c:cat>
          <c:val>
            <c:numRef>
              <c:f>Foglio3!#REF!</c:f>
              <c:numCache>
                <c:ptCount val="11"/>
              </c:numCache>
            </c:numRef>
          </c:val>
        </c:ser>
        <c:ser>
          <c:idx val="1"/>
          <c:order val="1"/>
          <c:tx>
            <c:v>nel capoluogo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Foglio3!#REF!</c:f>
              <c:strCache>
                <c:ptCount val="11"/>
              </c:strCache>
            </c:strRef>
          </c:cat>
          <c:val>
            <c:numRef>
              <c:f>Foglio3!#REF!</c:f>
              <c:numCache>
                <c:ptCount val="11"/>
              </c:numCache>
            </c:numRef>
          </c:val>
        </c:ser>
        <c:axId val="1463573"/>
        <c:axId val="13172158"/>
      </c:barChart>
      <c:catAx>
        <c:axId val="146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172158"/>
        <c:crosses val="autoZero"/>
        <c:auto val="1"/>
        <c:lblOffset val="100"/>
        <c:noMultiLvlLbl val="0"/>
      </c:catAx>
      <c:valAx>
        <c:axId val="1317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Biglietti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63573"/>
        <c:crossesAt val="1"/>
        <c:crossBetween val="between"/>
        <c:dispUnits/>
        <c:minorUnit val="4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85725</xdr:rowOff>
    </xdr:from>
    <xdr:to>
      <xdr:col>5</xdr:col>
      <xdr:colOff>647700</xdr:colOff>
      <xdr:row>35</xdr:row>
      <xdr:rowOff>19050</xdr:rowOff>
    </xdr:to>
    <xdr:graphicFrame>
      <xdr:nvGraphicFramePr>
        <xdr:cNvPr id="1" name="Chart 5"/>
        <xdr:cNvGraphicFramePr/>
      </xdr:nvGraphicFramePr>
      <xdr:xfrm>
        <a:off x="76200" y="3152775"/>
        <a:ext cx="38481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425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provincia e capoluogo di provincia 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 - valori correnti)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7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71500" y="0"/>
        <a:ext cx="397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425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provincia e capoluogo di provincia 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 - valori correnti)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323850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38175" y="0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0" bestFit="1" customWidth="1"/>
    <col min="2" max="2" width="11.28125" style="0" bestFit="1" customWidth="1"/>
    <col min="4" max="4" width="10.7109375" style="0" customWidth="1"/>
    <col min="6" max="6" width="11.140625" style="0" customWidth="1"/>
    <col min="8" max="8" width="15.421875" style="5" customWidth="1"/>
    <col min="9" max="9" width="10.00390625" style="0" customWidth="1"/>
  </cols>
  <sheetData>
    <row r="1" spans="1:4" ht="12.75">
      <c r="A1" s="4" t="s">
        <v>33</v>
      </c>
      <c r="B1" s="4"/>
      <c r="C1" s="4"/>
      <c r="D1" s="4"/>
    </row>
    <row r="2" spans="1:4" ht="12.75">
      <c r="A2" s="4" t="s">
        <v>34</v>
      </c>
      <c r="B2" s="4"/>
      <c r="C2" s="4"/>
      <c r="D2" s="4"/>
    </row>
    <row r="3" spans="1:8" s="9" customFormat="1" ht="12.75">
      <c r="A3" s="8"/>
      <c r="B3" s="8" t="s">
        <v>5</v>
      </c>
      <c r="C3" s="8"/>
      <c r="D3" s="8" t="s">
        <v>6</v>
      </c>
      <c r="E3" s="8"/>
      <c r="F3" s="8" t="s">
        <v>32</v>
      </c>
      <c r="G3" s="8"/>
      <c r="H3" s="8"/>
    </row>
    <row r="4" spans="1:9" s="9" customFormat="1" ht="22.5">
      <c r="A4" s="15" t="s">
        <v>1</v>
      </c>
      <c r="B4" s="15" t="s">
        <v>0</v>
      </c>
      <c r="C4" s="20" t="s">
        <v>17</v>
      </c>
      <c r="D4" s="15" t="s">
        <v>0</v>
      </c>
      <c r="E4" s="20" t="s">
        <v>17</v>
      </c>
      <c r="F4" s="15" t="s">
        <v>0</v>
      </c>
      <c r="G4" s="20" t="s">
        <v>17</v>
      </c>
      <c r="H4" s="16" t="s">
        <v>7</v>
      </c>
      <c r="I4" s="16" t="s">
        <v>8</v>
      </c>
    </row>
    <row r="5" spans="1:9" ht="12.75">
      <c r="A5" s="5" t="s">
        <v>20</v>
      </c>
      <c r="B5" s="2">
        <v>700599</v>
      </c>
      <c r="C5" s="10">
        <f>B5/B$16</f>
        <v>0.08278272775976102</v>
      </c>
      <c r="D5" s="2">
        <v>387714</v>
      </c>
      <c r="E5" s="10">
        <f>D5/D$16</f>
        <v>0.07138305614865403</v>
      </c>
      <c r="F5" s="14">
        <f aca="true" t="shared" si="0" ref="F5:F14">B5-D5</f>
        <v>312885</v>
      </c>
      <c r="G5" s="10">
        <f>F5/F$16</f>
        <v>0.1032062088981937</v>
      </c>
      <c r="H5" s="25">
        <f aca="true" t="shared" si="1" ref="H5:H14">D5/B5</f>
        <v>0.5534035875015523</v>
      </c>
      <c r="I5" s="19" t="str">
        <f aca="true" t="shared" si="2" ref="I5:I14">IF(H5&gt;0.5,"CAPOLUOGO","PROVINCIA")</f>
        <v>CAPOLUOGO</v>
      </c>
    </row>
    <row r="6" spans="1:9" ht="12.75">
      <c r="A6" s="5" t="s">
        <v>21</v>
      </c>
      <c r="B6" s="2">
        <v>3288553</v>
      </c>
      <c r="C6" s="10">
        <f aca="true" t="shared" si="3" ref="C6:C16">B6/B$16</f>
        <v>0.38857518740755465</v>
      </c>
      <c r="D6" s="2">
        <v>2566265</v>
      </c>
      <c r="E6" s="10">
        <f aca="true" t="shared" si="4" ref="E6:G16">D6/D$16</f>
        <v>0.47248187733052105</v>
      </c>
      <c r="F6" s="14">
        <f t="shared" si="0"/>
        <v>722288</v>
      </c>
      <c r="G6" s="10">
        <f t="shared" si="4"/>
        <v>0.2382492168453538</v>
      </c>
      <c r="H6" s="25">
        <f t="shared" si="1"/>
        <v>0.7803629742321319</v>
      </c>
      <c r="I6" s="19" t="str">
        <f t="shared" si="2"/>
        <v>CAPOLUOGO</v>
      </c>
    </row>
    <row r="7" spans="1:9" ht="12.75">
      <c r="A7" s="5" t="s">
        <v>22</v>
      </c>
      <c r="B7" s="2">
        <v>430640</v>
      </c>
      <c r="C7" s="10">
        <f t="shared" si="3"/>
        <v>0.05088439161697845</v>
      </c>
      <c r="D7" s="2">
        <v>221493</v>
      </c>
      <c r="E7" s="10">
        <f t="shared" si="4"/>
        <v>0.040779665566716264</v>
      </c>
      <c r="F7" s="14">
        <f t="shared" si="0"/>
        <v>209147</v>
      </c>
      <c r="G7" s="10">
        <f t="shared" si="4"/>
        <v>0.06898786765882198</v>
      </c>
      <c r="H7" s="25">
        <f t="shared" si="1"/>
        <v>0.5143344789151031</v>
      </c>
      <c r="I7" s="19" t="str">
        <f t="shared" si="2"/>
        <v>CAPOLUOGO</v>
      </c>
    </row>
    <row r="8" spans="1:9" ht="12.75">
      <c r="A8" s="5" t="s">
        <v>23</v>
      </c>
      <c r="B8" s="2">
        <v>767374</v>
      </c>
      <c r="C8" s="10">
        <f t="shared" si="3"/>
        <v>0.09067285698654844</v>
      </c>
      <c r="D8" s="2">
        <v>447705</v>
      </c>
      <c r="E8" s="10">
        <f t="shared" si="4"/>
        <v>0.08242815877949508</v>
      </c>
      <c r="F8" s="14">
        <f t="shared" si="0"/>
        <v>319669</v>
      </c>
      <c r="G8" s="10">
        <f t="shared" si="4"/>
        <v>0.10544393496740553</v>
      </c>
      <c r="H8" s="25">
        <f t="shared" si="1"/>
        <v>0.5834247707115435</v>
      </c>
      <c r="I8" s="19" t="str">
        <f t="shared" si="2"/>
        <v>CAPOLUOGO</v>
      </c>
    </row>
    <row r="9" spans="1:9" ht="12.75">
      <c r="A9" s="5" t="s">
        <v>24</v>
      </c>
      <c r="B9" s="2">
        <v>892848</v>
      </c>
      <c r="C9" s="10">
        <f t="shared" si="3"/>
        <v>0.10549885585741216</v>
      </c>
      <c r="D9" s="2">
        <v>308736</v>
      </c>
      <c r="E9" s="10">
        <f t="shared" si="4"/>
        <v>0.0568422064282199</v>
      </c>
      <c r="F9" s="14">
        <f t="shared" si="0"/>
        <v>584112</v>
      </c>
      <c r="G9" s="10">
        <f t="shared" si="4"/>
        <v>0.19267138115263344</v>
      </c>
      <c r="H9" s="25">
        <f t="shared" si="1"/>
        <v>0.3457878608676953</v>
      </c>
      <c r="I9" s="19" t="str">
        <f t="shared" si="2"/>
        <v>PROVINCIA</v>
      </c>
    </row>
    <row r="10" spans="1:9" ht="12.75">
      <c r="A10" s="5" t="s">
        <v>25</v>
      </c>
      <c r="B10" s="2">
        <v>276317</v>
      </c>
      <c r="C10" s="10">
        <f t="shared" si="3"/>
        <v>0.03264959696829982</v>
      </c>
      <c r="D10" s="2">
        <v>122514</v>
      </c>
      <c r="E10" s="10">
        <f t="shared" si="4"/>
        <v>0.02255637851869213</v>
      </c>
      <c r="F10" s="14">
        <f t="shared" si="0"/>
        <v>153803</v>
      </c>
      <c r="G10" s="10">
        <f t="shared" si="4"/>
        <v>0.05073245616494522</v>
      </c>
      <c r="H10" s="25">
        <f t="shared" si="1"/>
        <v>0.44338205756431925</v>
      </c>
      <c r="I10" s="19" t="str">
        <f t="shared" si="2"/>
        <v>PROVINCIA</v>
      </c>
    </row>
    <row r="11" spans="1:9" ht="12.75">
      <c r="A11" s="5" t="s">
        <v>26</v>
      </c>
      <c r="B11" s="2">
        <v>765941</v>
      </c>
      <c r="C11" s="10">
        <f t="shared" si="3"/>
        <v>0.09050353380898218</v>
      </c>
      <c r="D11" s="2">
        <v>501808</v>
      </c>
      <c r="E11" s="10">
        <f t="shared" si="4"/>
        <v>0.09238920606386095</v>
      </c>
      <c r="F11" s="14">
        <f t="shared" si="0"/>
        <v>264133</v>
      </c>
      <c r="G11" s="10">
        <f t="shared" si="4"/>
        <v>0.0871251916036454</v>
      </c>
      <c r="H11" s="25">
        <f t="shared" si="1"/>
        <v>0.6551522897977782</v>
      </c>
      <c r="I11" s="19" t="str">
        <f t="shared" si="2"/>
        <v>CAPOLUOGO</v>
      </c>
    </row>
    <row r="12" spans="1:9" ht="12.75">
      <c r="A12" s="5" t="s">
        <v>27</v>
      </c>
      <c r="B12" s="2">
        <v>427345</v>
      </c>
      <c r="C12" s="10">
        <f t="shared" si="3"/>
        <v>0.05049505465251174</v>
      </c>
      <c r="D12" s="2">
        <v>239521</v>
      </c>
      <c r="E12" s="10">
        <f t="shared" si="4"/>
        <v>0.04409884861465349</v>
      </c>
      <c r="F12" s="14">
        <f t="shared" si="0"/>
        <v>187824</v>
      </c>
      <c r="G12" s="10">
        <f t="shared" si="4"/>
        <v>0.061954401713390964</v>
      </c>
      <c r="H12" s="25">
        <f t="shared" si="1"/>
        <v>0.5604862581754788</v>
      </c>
      <c r="I12" s="19" t="str">
        <f t="shared" si="2"/>
        <v>CAPOLUOGO</v>
      </c>
    </row>
    <row r="13" spans="1:9" ht="12.75">
      <c r="A13" s="5" t="s">
        <v>28</v>
      </c>
      <c r="B13" s="2">
        <v>349441</v>
      </c>
      <c r="C13" s="10">
        <f t="shared" si="3"/>
        <v>0.04128992358124783</v>
      </c>
      <c r="D13" s="2">
        <v>335743</v>
      </c>
      <c r="E13" s="10">
        <f t="shared" si="4"/>
        <v>0.06181453705699962</v>
      </c>
      <c r="F13" s="14">
        <f t="shared" si="0"/>
        <v>13698</v>
      </c>
      <c r="G13" s="10">
        <f t="shared" si="4"/>
        <v>0.004518333091990531</v>
      </c>
      <c r="H13" s="25">
        <f t="shared" si="1"/>
        <v>0.9608002495414104</v>
      </c>
      <c r="I13" s="19" t="str">
        <f t="shared" si="2"/>
        <v>CAPOLUOGO</v>
      </c>
    </row>
    <row r="14" spans="1:9" ht="12.75">
      <c r="A14" s="5" t="s">
        <v>29</v>
      </c>
      <c r="B14" s="2">
        <v>564048</v>
      </c>
      <c r="C14" s="10">
        <f t="shared" si="3"/>
        <v>0.06664787136070374</v>
      </c>
      <c r="D14" s="2">
        <v>299958</v>
      </c>
      <c r="E14" s="10">
        <f t="shared" si="4"/>
        <v>0.055226065492187455</v>
      </c>
      <c r="F14" s="14">
        <f t="shared" si="0"/>
        <v>264090</v>
      </c>
      <c r="G14" s="10">
        <f t="shared" si="4"/>
        <v>0.08711100790361945</v>
      </c>
      <c r="H14" s="25">
        <f t="shared" si="1"/>
        <v>0.5317951663688196</v>
      </c>
      <c r="I14" s="19" t="str">
        <f t="shared" si="2"/>
        <v>CAPOLUOGO</v>
      </c>
    </row>
    <row r="15" spans="1:9" ht="13.5" thickBot="1">
      <c r="A15" s="17"/>
      <c r="B15" s="18"/>
      <c r="C15" s="21"/>
      <c r="D15" s="22"/>
      <c r="E15" s="21"/>
      <c r="F15" s="22"/>
      <c r="G15" s="21"/>
      <c r="H15"/>
      <c r="I15" s="23"/>
    </row>
    <row r="16" spans="1:8" ht="12.75">
      <c r="A16" s="3" t="s">
        <v>30</v>
      </c>
      <c r="B16" s="11">
        <f>SUM(B5:B15)</f>
        <v>8463106</v>
      </c>
      <c r="C16" s="10">
        <f t="shared" si="3"/>
        <v>1</v>
      </c>
      <c r="D16" s="13">
        <f>SUM(D5:D15)</f>
        <v>5431457</v>
      </c>
      <c r="E16" s="10">
        <f t="shared" si="4"/>
        <v>1</v>
      </c>
      <c r="F16" s="14">
        <f>B16-D16</f>
        <v>3031649</v>
      </c>
      <c r="G16" s="10">
        <f t="shared" si="4"/>
        <v>1</v>
      </c>
      <c r="H16"/>
    </row>
    <row r="17" spans="1:7" s="5" customFormat="1" ht="9">
      <c r="A17" s="1" t="s">
        <v>2</v>
      </c>
      <c r="B17" s="12">
        <f>MIN(B$5:B$15)</f>
        <v>276317</v>
      </c>
      <c r="C17" s="24"/>
      <c r="D17" s="12">
        <f>MIN(D$5:D$15)</f>
        <v>122514</v>
      </c>
      <c r="E17" s="1" t="s">
        <v>2</v>
      </c>
      <c r="F17" s="12">
        <f>MIN(F$5:F$15)</f>
        <v>13698</v>
      </c>
      <c r="G17" s="6"/>
    </row>
    <row r="18" spans="1:7" s="5" customFormat="1" ht="9">
      <c r="A18" s="1" t="s">
        <v>3</v>
      </c>
      <c r="B18" s="12">
        <f>MAX(B$5:B$15)</f>
        <v>3288553</v>
      </c>
      <c r="C18" s="24"/>
      <c r="D18" s="12">
        <f>MAX(D$5:D$15)</f>
        <v>2566265</v>
      </c>
      <c r="E18" s="1" t="s">
        <v>3</v>
      </c>
      <c r="F18" s="12">
        <f>MAX(F$5:F$15)</f>
        <v>722288</v>
      </c>
      <c r="G18" s="6"/>
    </row>
    <row r="19" spans="1:7" s="5" customFormat="1" ht="9">
      <c r="A19" s="1" t="s">
        <v>4</v>
      </c>
      <c r="B19" s="12">
        <f>AVERAGE(B$5:B$15)</f>
        <v>846310.6</v>
      </c>
      <c r="C19" s="24"/>
      <c r="D19" s="12">
        <f>AVERAGE(D$5:D$15)</f>
        <v>543145.7</v>
      </c>
      <c r="E19" s="1" t="s">
        <v>4</v>
      </c>
      <c r="F19" s="12">
        <f>AVERAGE(F$5:F$15)</f>
        <v>303164.9</v>
      </c>
      <c r="G19" s="6"/>
    </row>
    <row r="20" spans="7:8" ht="12.75">
      <c r="G20" s="5" t="s">
        <v>9</v>
      </c>
      <c r="H20" s="5" t="s">
        <v>10</v>
      </c>
    </row>
    <row r="21" spans="7:10" ht="12.75">
      <c r="G21" s="5"/>
      <c r="I21" s="5"/>
      <c r="J21" s="5"/>
    </row>
    <row r="22" spans="7:10" ht="12.75">
      <c r="G22" s="5" t="s">
        <v>11</v>
      </c>
      <c r="H22" s="5" t="s">
        <v>18</v>
      </c>
      <c r="I22" s="5"/>
      <c r="J22" s="5"/>
    </row>
    <row r="23" spans="7:10" ht="12.75">
      <c r="G23" s="5"/>
      <c r="I23" s="5"/>
      <c r="J23" s="5"/>
    </row>
    <row r="24" spans="7:10" ht="12.75">
      <c r="G24" s="5" t="s">
        <v>19</v>
      </c>
      <c r="H24" s="5" t="s">
        <v>14</v>
      </c>
      <c r="I24" s="5"/>
      <c r="J24" s="5"/>
    </row>
    <row r="25" spans="7:10" ht="12.75">
      <c r="G25" s="5"/>
      <c r="H25" s="5" t="s">
        <v>15</v>
      </c>
      <c r="I25" s="5"/>
      <c r="J25" s="5"/>
    </row>
    <row r="26" spans="7:10" ht="12.75">
      <c r="G26" s="5"/>
      <c r="I26" s="5"/>
      <c r="J26" s="5"/>
    </row>
    <row r="27" spans="7:10" ht="12.75">
      <c r="G27" s="5" t="s">
        <v>12</v>
      </c>
      <c r="H27" s="5" t="s">
        <v>16</v>
      </c>
      <c r="I27" s="5"/>
      <c r="J27" s="5"/>
    </row>
    <row r="28" spans="9:10" ht="12.75">
      <c r="I28" s="5"/>
      <c r="J28" s="5"/>
    </row>
    <row r="29" spans="7:10" ht="12.75">
      <c r="G29" s="5" t="s">
        <v>13</v>
      </c>
      <c r="H29" s="5" t="s">
        <v>36</v>
      </c>
      <c r="I29" s="5"/>
      <c r="J29" s="5"/>
    </row>
    <row r="30" spans="8:10" ht="12.75">
      <c r="H30" s="5" t="s">
        <v>37</v>
      </c>
      <c r="I30" s="5"/>
      <c r="J30" s="5"/>
    </row>
    <row r="31" spans="9:10" ht="12.75">
      <c r="I31" s="5"/>
      <c r="J31" s="5"/>
    </row>
    <row r="32" spans="7:10" ht="12.75">
      <c r="G32" s="5" t="s">
        <v>35</v>
      </c>
      <c r="H32" s="5" t="s">
        <v>31</v>
      </c>
      <c r="I32" s="5"/>
      <c r="J32" s="5"/>
    </row>
    <row r="33" spans="9:10" ht="12.75">
      <c r="I33" s="5"/>
      <c r="J33" s="5"/>
    </row>
  </sheetData>
  <printOptions headings="1"/>
  <pageMargins left="0.75" right="0.25" top="1" bottom="0.58" header="0.5" footer="0.5"/>
  <pageSetup horizontalDpi="200" verticalDpi="200" orientation="landscape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7" customWidth="1"/>
    <col min="10" max="10" width="9.140625" style="5" customWidth="1"/>
  </cols>
  <sheetData/>
  <printOptions headings="1"/>
  <pageMargins left="0.75" right="0.35" top="1" bottom="0.52" header="0.5" footer="0.36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7" customWidth="1"/>
    <col min="10" max="10" width="9.140625" style="5" customWidth="1"/>
  </cols>
  <sheetData/>
  <printOptions headings="1"/>
  <pageMargins left="0.56" right="0.27" top="1" bottom="0.48" header="0.5" footer="0.36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cp:lastPrinted>2004-05-29T15:36:48Z</cp:lastPrinted>
  <dcterms:created xsi:type="dcterms:W3CDTF">2003-04-08T17:59:11Z</dcterms:created>
  <dcterms:modified xsi:type="dcterms:W3CDTF">2004-07-09T14:43:10Z</dcterms:modified>
  <cp:category/>
  <cp:version/>
  <cp:contentType/>
  <cp:contentStatus/>
</cp:coreProperties>
</file>