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8180" windowHeight="11505" tabRatio="750" activeTab="0"/>
  </bookViews>
  <sheets>
    <sheet name="Solo dati" sheetId="1" r:id="rId1"/>
    <sheet name="Risolto" sheetId="2" r:id="rId2"/>
  </sheets>
  <definedNames/>
  <calcPr fullCalcOnLoad="1"/>
</workbook>
</file>

<file path=xl/sharedStrings.xml><?xml version="1.0" encoding="utf-8"?>
<sst xmlns="http://schemas.openxmlformats.org/spreadsheetml/2006/main" count="114" uniqueCount="49">
  <si>
    <t>Città</t>
  </si>
  <si>
    <t>Media</t>
  </si>
  <si>
    <t>Anni</t>
  </si>
  <si>
    <t>Località di vacanza</t>
  </si>
  <si>
    <t>Montagna</t>
  </si>
  <si>
    <t>Mare</t>
  </si>
  <si>
    <t>Lago</t>
  </si>
  <si>
    <t>Altro</t>
  </si>
  <si>
    <t>Preferenza tipo di località per fascia di età</t>
  </si>
  <si>
    <t>0-18</t>
  </si>
  <si>
    <t>19-24</t>
  </si>
  <si>
    <t>25-30</t>
  </si>
  <si>
    <t>31-40</t>
  </si>
  <si>
    <t>41-50</t>
  </si>
  <si>
    <t>51 e oltre</t>
  </si>
  <si>
    <t>Preferenza attività per tipo di località</t>
  </si>
  <si>
    <t>Tipo</t>
  </si>
  <si>
    <t>Relax</t>
  </si>
  <si>
    <t>Sport</t>
  </si>
  <si>
    <t>Escursioni</t>
  </si>
  <si>
    <t>Cultura</t>
  </si>
  <si>
    <t>Giorni/anno</t>
  </si>
  <si>
    <t>spesa totale</t>
  </si>
  <si>
    <t># di viaggi</t>
  </si>
  <si>
    <t>spesa/giorno</t>
  </si>
  <si>
    <t>spesa/viaggio</t>
  </si>
  <si>
    <t>Statistiche per professione</t>
  </si>
  <si>
    <t>n/d</t>
  </si>
  <si>
    <t>libero professionista</t>
  </si>
  <si>
    <t>commerciante</t>
  </si>
  <si>
    <t>artigiano</t>
  </si>
  <si>
    <t>dirigente</t>
  </si>
  <si>
    <t>imprenditore</t>
  </si>
  <si>
    <t>insegnante</t>
  </si>
  <si>
    <t>impiegato</t>
  </si>
  <si>
    <t>operaio</t>
  </si>
  <si>
    <t>casalinga</t>
  </si>
  <si>
    <t>studente</t>
  </si>
  <si>
    <t>-</t>
  </si>
  <si>
    <t>Professioni che fanno più di 2 viaggi/anno</t>
  </si>
  <si>
    <t>Massima spesa/giorno</t>
  </si>
  <si>
    <t>Minima spesa/giorno</t>
  </si>
  <si>
    <t>% professioni che viaggiano più della media</t>
  </si>
  <si>
    <t>% professioni che spendono meno della media</t>
  </si>
  <si>
    <t>Numero località preferite da almeno il 20% del campione:</t>
  </si>
  <si>
    <t>Numero attività preferite da almeno il 30% del campione:</t>
  </si>
  <si>
    <t>Spesa/giorno rispetto alla media</t>
  </si>
  <si>
    <t>Spesa/viaggio rispetto alla media</t>
  </si>
  <si>
    <t>(tutti i valori sono casuali)</t>
  </si>
</sst>
</file>

<file path=xl/styles.xml><?xml version="1.0" encoding="utf-8"?>
<styleSheet xmlns="http://schemas.openxmlformats.org/spreadsheetml/2006/main">
  <numFmts count="2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#,##0_ ;\-#,##0\ "/>
    <numFmt numFmtId="166" formatCode="0.000"/>
    <numFmt numFmtId="167" formatCode="_-[$€-2]\ * #,##0.00_-;\-[$€-2]\ * #,##0.00_-;_-[$€-2]\ * &quot;-&quot;??_-"/>
    <numFmt numFmtId="168" formatCode="_-[$€-2]\ * #,##0_-;\-[$€-2]\ * #,##0_-;_-[$€-2]\ * &quot;-&quot;_-;_-@_-"/>
    <numFmt numFmtId="169" formatCode="_-[$€-2]\ * #,##0.00_-;\-[$€-2]\ * #,##0.00_-;_-[$€-2]\ * &quot;-&quot;??_-;_-@_-"/>
    <numFmt numFmtId="170" formatCode="_-[$€-2]\ * #,##0.0_-;\-[$€-2]\ * #,##0.0_-;_-[$€-2]\ * &quot;-&quot;_-;_-@_-"/>
    <numFmt numFmtId="171" formatCode="_-[$€-2]\ * #,##0.00_-;\-[$€-2]\ * #,##0.00_-;_-[$€-2]\ * &quot;-&quot;_-;_-@_-"/>
    <numFmt numFmtId="172" formatCode="0.0000000"/>
    <numFmt numFmtId="173" formatCode="0.000000"/>
    <numFmt numFmtId="174" formatCode="0.00000"/>
    <numFmt numFmtId="175" formatCode="0.0000"/>
    <numFmt numFmtId="176" formatCode="#,##0.00_ ;\-#,##0.00\ "/>
    <numFmt numFmtId="177" formatCode="0.000%"/>
    <numFmt numFmtId="178" formatCode="0.0000%"/>
    <numFmt numFmtId="179" formatCode="0.0%"/>
    <numFmt numFmtId="180" formatCode="&quot;L.&quot;\ #,##0"/>
    <numFmt numFmtId="181" formatCode="_-* #,##0.0_-;\-* #,##0.0_-;_-* &quot;-&quot;_-;_-@_-"/>
    <numFmt numFmtId="182" formatCode="_-[$€-2]\ * #,##0.0_-;\-[$€-2]\ * #,##0.0_-;_-[$€-2]\ * &quot;-&quot;??_-"/>
    <numFmt numFmtId="183" formatCode="_-[$€-2]\ * #,##0_-;\-[$€-2]\ * #,##0_-;_-[$€-2]\ * &quot;-&quot;??_-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0"/>
    </font>
    <font>
      <sz val="3.5"/>
      <name val="Arial"/>
      <family val="0"/>
    </font>
    <font>
      <sz val="14"/>
      <name val="Arial"/>
      <family val="2"/>
    </font>
    <font>
      <sz val="7"/>
      <name val="Arial"/>
      <family val="2"/>
    </font>
    <font>
      <b/>
      <sz val="8.5"/>
      <name val="Arial"/>
      <family val="0"/>
    </font>
    <font>
      <b/>
      <sz val="9.25"/>
      <name val="Arial"/>
      <family val="0"/>
    </font>
    <font>
      <sz val="11"/>
      <name val="Arial"/>
      <family val="0"/>
    </font>
    <font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79" fontId="0" fillId="2" borderId="1" xfId="0" applyNumberFormat="1" applyFill="1" applyBorder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183" fontId="0" fillId="2" borderId="0" xfId="0" applyNumberFormat="1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183" fontId="1" fillId="2" borderId="1" xfId="0" applyNumberFormat="1" applyFont="1" applyFill="1" applyBorder="1" applyAlignment="1" applyProtection="1">
      <alignment/>
      <protection hidden="1"/>
    </xf>
    <xf numFmtId="0" fontId="1" fillId="2" borderId="1" xfId="0" applyFont="1" applyFill="1" applyBorder="1" applyAlignment="1" applyProtection="1">
      <alignment/>
      <protection hidden="1"/>
    </xf>
    <xf numFmtId="181" fontId="1" fillId="2" borderId="1" xfId="17" applyNumberFormat="1" applyFont="1" applyFill="1" applyBorder="1" applyAlignment="1" applyProtection="1">
      <alignment/>
      <protection hidden="1"/>
    </xf>
    <xf numFmtId="167" fontId="1" fillId="2" borderId="1" xfId="15" applyFont="1" applyFill="1" applyBorder="1" applyAlignment="1" applyProtection="1">
      <alignment/>
      <protection hidden="1"/>
    </xf>
    <xf numFmtId="183" fontId="1" fillId="2" borderId="0" xfId="0" applyNumberFormat="1" applyFont="1" applyFill="1" applyAlignment="1" applyProtection="1">
      <alignment/>
      <protection hidden="1"/>
    </xf>
    <xf numFmtId="9" fontId="1" fillId="2" borderId="0" xfId="18" applyFont="1" applyFill="1" applyAlignment="1" applyProtection="1">
      <alignment/>
      <protection hidden="1"/>
    </xf>
    <xf numFmtId="0" fontId="10" fillId="3" borderId="0" xfId="0" applyFont="1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/>
      <protection/>
    </xf>
    <xf numFmtId="179" fontId="0" fillId="0" borderId="0" xfId="18" applyNumberFormat="1" applyFont="1" applyFill="1" applyBorder="1" applyAlignment="1" applyProtection="1">
      <alignment/>
      <protection/>
    </xf>
    <xf numFmtId="179" fontId="0" fillId="0" borderId="0" xfId="18" applyNumberFormat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left"/>
      <protection/>
    </xf>
    <xf numFmtId="179" fontId="0" fillId="0" borderId="0" xfId="0" applyNumberForma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0" fontId="3" fillId="0" borderId="2" xfId="0" applyFont="1" applyFill="1" applyBorder="1" applyAlignment="1" applyProtection="1">
      <alignment horizontal="left"/>
      <protection/>
    </xf>
    <xf numFmtId="179" fontId="0" fillId="0" borderId="0" xfId="0" applyNumberFormat="1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 horizontal="center" wrapText="1"/>
      <protection/>
    </xf>
    <xf numFmtId="1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67" fontId="0" fillId="0" borderId="0" xfId="15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left"/>
      <protection/>
    </xf>
    <xf numFmtId="0" fontId="10" fillId="3" borderId="0" xfId="0" applyFont="1" applyFill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2" xfId="0" applyFont="1" applyFill="1" applyBorder="1" applyAlignment="1" applyProtection="1">
      <alignment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/>
      <protection locked="0"/>
    </xf>
    <xf numFmtId="179" fontId="0" fillId="0" borderId="0" xfId="18" applyNumberFormat="1" applyFont="1" applyFill="1" applyBorder="1" applyAlignment="1" applyProtection="1">
      <alignment/>
      <protection locked="0"/>
    </xf>
    <xf numFmtId="179" fontId="0" fillId="0" borderId="0" xfId="18" applyNumberFormat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/>
      <protection locked="0"/>
    </xf>
    <xf numFmtId="179" fontId="0" fillId="0" borderId="0" xfId="0" applyNumberFormat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2" borderId="0" xfId="0" applyNumberFormat="1" applyFont="1" applyFill="1" applyAlignment="1" applyProtection="1">
      <alignment/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179" fontId="0" fillId="0" borderId="0" xfId="0" applyNumberFormat="1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/>
      <protection locked="0"/>
    </xf>
    <xf numFmtId="0" fontId="1" fillId="0" borderId="2" xfId="0" applyFont="1" applyFill="1" applyBorder="1" applyAlignment="1" applyProtection="1">
      <alignment horizontal="center" wrapText="1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67" fontId="0" fillId="0" borderId="0" xfId="15" applyFont="1" applyFill="1" applyBorder="1" applyAlignment="1" applyProtection="1">
      <alignment/>
      <protection locked="0"/>
    </xf>
    <xf numFmtId="0" fontId="0" fillId="2" borderId="0" xfId="0" applyNumberFormat="1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2" borderId="1" xfId="17" applyNumberFormat="1" applyFont="1" applyFill="1" applyBorder="1" applyAlignment="1" applyProtection="1">
      <alignment/>
      <protection locked="0"/>
    </xf>
    <xf numFmtId="0" fontId="1" fillId="2" borderId="1" xfId="15" applyNumberFormat="1" applyFont="1" applyFill="1" applyBorder="1" applyAlignment="1" applyProtection="1">
      <alignment/>
      <protection locked="0"/>
    </xf>
    <xf numFmtId="0" fontId="1" fillId="2" borderId="1" xfId="0" applyNumberFormat="1" applyFont="1" applyFill="1" applyBorder="1" applyAlignment="1" applyProtection="1">
      <alignment/>
      <protection locked="0"/>
    </xf>
    <xf numFmtId="0" fontId="1" fillId="2" borderId="0" xfId="18" applyNumberFormat="1" applyFont="1" applyFill="1" applyAlignment="1" applyProtection="1">
      <alignment/>
      <protection locked="0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Distribuzione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55"/>
          <c:y val="0.17025"/>
          <c:w val="0.542"/>
          <c:h val="0.610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Risolto!$B$5:$F$5</c:f>
              <c:strCache>
                <c:ptCount val="5"/>
                <c:pt idx="0">
                  <c:v>Montagna</c:v>
                </c:pt>
                <c:pt idx="1">
                  <c:v>Mare</c:v>
                </c:pt>
                <c:pt idx="2">
                  <c:v>Lago</c:v>
                </c:pt>
                <c:pt idx="3">
                  <c:v>Città</c:v>
                </c:pt>
                <c:pt idx="4">
                  <c:v>Altro</c:v>
                </c:pt>
              </c:strCache>
            </c:strRef>
          </c:cat>
          <c:val>
            <c:numRef>
              <c:f>Risolto!$B$12:$F$12</c:f>
              <c:numCache>
                <c:ptCount val="5"/>
                <c:pt idx="0">
                  <c:v>0.30249999999999994</c:v>
                </c:pt>
                <c:pt idx="1">
                  <c:v>0.4173333333333333</c:v>
                </c:pt>
                <c:pt idx="2">
                  <c:v>0.08983333333333333</c:v>
                </c:pt>
                <c:pt idx="3">
                  <c:v>0.132</c:v>
                </c:pt>
                <c:pt idx="4">
                  <c:v>0.05833333333333334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85"/>
          <c:y val="0.85425"/>
          <c:w val="0.86275"/>
          <c:h val="0.11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Confronto per fascia di età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Risolto!$B$5</c:f>
              <c:strCache>
                <c:ptCount val="1"/>
                <c:pt idx="0">
                  <c:v>Montagna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Risolto!$A$6:$A$11</c:f>
              <c:strCache>
                <c:ptCount val="6"/>
                <c:pt idx="0">
                  <c:v>0-18</c:v>
                </c:pt>
                <c:pt idx="1">
                  <c:v>19-24</c:v>
                </c:pt>
                <c:pt idx="2">
                  <c:v>25-30</c:v>
                </c:pt>
                <c:pt idx="3">
                  <c:v>31-40</c:v>
                </c:pt>
                <c:pt idx="4">
                  <c:v>41-50</c:v>
                </c:pt>
                <c:pt idx="5">
                  <c:v>51 e oltre</c:v>
                </c:pt>
              </c:strCache>
            </c:strRef>
          </c:cat>
          <c:val>
            <c:numRef>
              <c:f>Risolto!$B$6:$B$11</c:f>
              <c:numCache>
                <c:ptCount val="6"/>
                <c:pt idx="0">
                  <c:v>0.329</c:v>
                </c:pt>
                <c:pt idx="1">
                  <c:v>0.311</c:v>
                </c:pt>
                <c:pt idx="2">
                  <c:v>0.302</c:v>
                </c:pt>
                <c:pt idx="3">
                  <c:v>0.281</c:v>
                </c:pt>
                <c:pt idx="4">
                  <c:v>0.309</c:v>
                </c:pt>
                <c:pt idx="5">
                  <c:v>0.283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Risolto!$C$5</c:f>
              <c:strCache>
                <c:ptCount val="1"/>
                <c:pt idx="0">
                  <c:v>Mare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Risolto!$A$6:$A$11</c:f>
              <c:strCache>
                <c:ptCount val="6"/>
                <c:pt idx="0">
                  <c:v>0-18</c:v>
                </c:pt>
                <c:pt idx="1">
                  <c:v>19-24</c:v>
                </c:pt>
                <c:pt idx="2">
                  <c:v>25-30</c:v>
                </c:pt>
                <c:pt idx="3">
                  <c:v>31-40</c:v>
                </c:pt>
                <c:pt idx="4">
                  <c:v>41-50</c:v>
                </c:pt>
                <c:pt idx="5">
                  <c:v>51 e oltre</c:v>
                </c:pt>
              </c:strCache>
            </c:strRef>
          </c:cat>
          <c:val>
            <c:numRef>
              <c:f>Risolto!$C$6:$C$11</c:f>
              <c:numCache>
                <c:ptCount val="6"/>
                <c:pt idx="0">
                  <c:v>0.574</c:v>
                </c:pt>
                <c:pt idx="1">
                  <c:v>0.512</c:v>
                </c:pt>
                <c:pt idx="2">
                  <c:v>0.481</c:v>
                </c:pt>
                <c:pt idx="3">
                  <c:v>0.41</c:v>
                </c:pt>
                <c:pt idx="4">
                  <c:v>0.292</c:v>
                </c:pt>
                <c:pt idx="5">
                  <c:v>0.235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Risolto!$D$5</c:f>
              <c:strCache>
                <c:ptCount val="1"/>
                <c:pt idx="0">
                  <c:v>Lago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Risolto!$A$6:$A$11</c:f>
              <c:strCache>
                <c:ptCount val="6"/>
                <c:pt idx="0">
                  <c:v>0-18</c:v>
                </c:pt>
                <c:pt idx="1">
                  <c:v>19-24</c:v>
                </c:pt>
                <c:pt idx="2">
                  <c:v>25-30</c:v>
                </c:pt>
                <c:pt idx="3">
                  <c:v>31-40</c:v>
                </c:pt>
                <c:pt idx="4">
                  <c:v>41-50</c:v>
                </c:pt>
                <c:pt idx="5">
                  <c:v>51 e oltre</c:v>
                </c:pt>
              </c:strCache>
            </c:strRef>
          </c:cat>
          <c:val>
            <c:numRef>
              <c:f>Risolto!$D$6:$D$11</c:f>
              <c:numCache>
                <c:ptCount val="6"/>
                <c:pt idx="0">
                  <c:v>0.028</c:v>
                </c:pt>
                <c:pt idx="1">
                  <c:v>0.038</c:v>
                </c:pt>
                <c:pt idx="2">
                  <c:v>0.048</c:v>
                </c:pt>
                <c:pt idx="3">
                  <c:v>0.051</c:v>
                </c:pt>
                <c:pt idx="4">
                  <c:v>0.113</c:v>
                </c:pt>
                <c:pt idx="5">
                  <c:v>0.261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Risolto!$E$5</c:f>
              <c:strCache>
                <c:ptCount val="1"/>
                <c:pt idx="0">
                  <c:v>Città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Risolto!$A$6:$A$11</c:f>
              <c:strCache>
                <c:ptCount val="6"/>
                <c:pt idx="0">
                  <c:v>0-18</c:v>
                </c:pt>
                <c:pt idx="1">
                  <c:v>19-24</c:v>
                </c:pt>
                <c:pt idx="2">
                  <c:v>25-30</c:v>
                </c:pt>
                <c:pt idx="3">
                  <c:v>31-40</c:v>
                </c:pt>
                <c:pt idx="4">
                  <c:v>41-50</c:v>
                </c:pt>
                <c:pt idx="5">
                  <c:v>51 e oltre</c:v>
                </c:pt>
              </c:strCache>
            </c:strRef>
          </c:cat>
          <c:val>
            <c:numRef>
              <c:f>Risolto!$E$6:$E$11</c:f>
              <c:numCache>
                <c:ptCount val="6"/>
                <c:pt idx="0">
                  <c:v>0.042</c:v>
                </c:pt>
                <c:pt idx="1">
                  <c:v>0.082</c:v>
                </c:pt>
                <c:pt idx="2">
                  <c:v>0.122</c:v>
                </c:pt>
                <c:pt idx="3">
                  <c:v>0.178</c:v>
                </c:pt>
                <c:pt idx="4">
                  <c:v>0.207</c:v>
                </c:pt>
                <c:pt idx="5">
                  <c:v>0.161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Risolto!$F$5</c:f>
              <c:strCache>
                <c:ptCount val="1"/>
                <c:pt idx="0">
                  <c:v>Altro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Risolto!$A$6:$A$11</c:f>
              <c:strCache>
                <c:ptCount val="6"/>
                <c:pt idx="0">
                  <c:v>0-18</c:v>
                </c:pt>
                <c:pt idx="1">
                  <c:v>19-24</c:v>
                </c:pt>
                <c:pt idx="2">
                  <c:v>25-30</c:v>
                </c:pt>
                <c:pt idx="3">
                  <c:v>31-40</c:v>
                </c:pt>
                <c:pt idx="4">
                  <c:v>41-50</c:v>
                </c:pt>
                <c:pt idx="5">
                  <c:v>51 e oltre</c:v>
                </c:pt>
              </c:strCache>
            </c:strRef>
          </c:cat>
          <c:val>
            <c:numRef>
              <c:f>Risolto!$F$6:$F$11</c:f>
              <c:numCache>
                <c:ptCount val="6"/>
                <c:pt idx="0">
                  <c:v>0.027</c:v>
                </c:pt>
                <c:pt idx="1">
                  <c:v>0.057</c:v>
                </c:pt>
                <c:pt idx="2">
                  <c:v>0.047</c:v>
                </c:pt>
                <c:pt idx="3">
                  <c:v>0.08</c:v>
                </c:pt>
                <c:pt idx="4">
                  <c:v>0.079</c:v>
                </c:pt>
                <c:pt idx="5">
                  <c:v>0.06</c:v>
                </c:pt>
              </c:numCache>
            </c:numRef>
          </c:val>
          <c:smooth val="0"/>
        </c:ser>
        <c:marker val="1"/>
        <c:axId val="44948115"/>
        <c:axId val="1879852"/>
      </c:lineChart>
      <c:catAx>
        <c:axId val="44948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9852"/>
        <c:crosses val="autoZero"/>
        <c:auto val="1"/>
        <c:lblOffset val="100"/>
        <c:noMultiLvlLbl val="0"/>
      </c:catAx>
      <c:valAx>
        <c:axId val="18798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9481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Risolto!$B$20</c:f>
              <c:strCache>
                <c:ptCount val="1"/>
                <c:pt idx="0">
                  <c:v>Relax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Risolto!$A$21:$A$26</c:f>
              <c:strCache>
                <c:ptCount val="6"/>
                <c:pt idx="0">
                  <c:v>Montagna</c:v>
                </c:pt>
                <c:pt idx="1">
                  <c:v>Mare</c:v>
                </c:pt>
                <c:pt idx="2">
                  <c:v>Lago</c:v>
                </c:pt>
                <c:pt idx="3">
                  <c:v>Città</c:v>
                </c:pt>
                <c:pt idx="4">
                  <c:v>Altro</c:v>
                </c:pt>
                <c:pt idx="5">
                  <c:v>Media</c:v>
                </c:pt>
              </c:strCache>
            </c:strRef>
          </c:cat>
          <c:val>
            <c:numRef>
              <c:f>Risolto!$B$21:$B$26</c:f>
              <c:numCache>
                <c:ptCount val="6"/>
                <c:pt idx="0">
                  <c:v>0.062</c:v>
                </c:pt>
                <c:pt idx="1">
                  <c:v>0.584</c:v>
                </c:pt>
                <c:pt idx="2">
                  <c:v>0.729</c:v>
                </c:pt>
                <c:pt idx="3">
                  <c:v>0.045</c:v>
                </c:pt>
                <c:pt idx="4">
                  <c:v>0.192</c:v>
                </c:pt>
                <c:pt idx="5">
                  <c:v>0.32239999999999996</c:v>
                </c:pt>
              </c:numCache>
            </c:numRef>
          </c:val>
        </c:ser>
        <c:ser>
          <c:idx val="1"/>
          <c:order val="1"/>
          <c:tx>
            <c:strRef>
              <c:f>Risolto!$C$20</c:f>
              <c:strCache>
                <c:ptCount val="1"/>
                <c:pt idx="0">
                  <c:v>Sport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Risolto!$A$21:$A$26</c:f>
              <c:strCache>
                <c:ptCount val="6"/>
                <c:pt idx="0">
                  <c:v>Montagna</c:v>
                </c:pt>
                <c:pt idx="1">
                  <c:v>Mare</c:v>
                </c:pt>
                <c:pt idx="2">
                  <c:v>Lago</c:v>
                </c:pt>
                <c:pt idx="3">
                  <c:v>Città</c:v>
                </c:pt>
                <c:pt idx="4">
                  <c:v>Altro</c:v>
                </c:pt>
                <c:pt idx="5">
                  <c:v>Media</c:v>
                </c:pt>
              </c:strCache>
            </c:strRef>
          </c:cat>
          <c:val>
            <c:numRef>
              <c:f>Risolto!$C$21:$C$26</c:f>
              <c:numCache>
                <c:ptCount val="6"/>
                <c:pt idx="0">
                  <c:v>0.322</c:v>
                </c:pt>
                <c:pt idx="1">
                  <c:v>0.129</c:v>
                </c:pt>
                <c:pt idx="2">
                  <c:v>0.101</c:v>
                </c:pt>
                <c:pt idx="3">
                  <c:v>0.019</c:v>
                </c:pt>
                <c:pt idx="4">
                  <c:v>0.181</c:v>
                </c:pt>
                <c:pt idx="5">
                  <c:v>0.1504</c:v>
                </c:pt>
              </c:numCache>
            </c:numRef>
          </c:val>
        </c:ser>
        <c:ser>
          <c:idx val="2"/>
          <c:order val="2"/>
          <c:tx>
            <c:strRef>
              <c:f>Risolto!$D$20</c:f>
              <c:strCache>
                <c:ptCount val="1"/>
                <c:pt idx="0">
                  <c:v>Escursioni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Risolto!$A$21:$A$26</c:f>
              <c:strCache>
                <c:ptCount val="6"/>
                <c:pt idx="0">
                  <c:v>Montagna</c:v>
                </c:pt>
                <c:pt idx="1">
                  <c:v>Mare</c:v>
                </c:pt>
                <c:pt idx="2">
                  <c:v>Lago</c:v>
                </c:pt>
                <c:pt idx="3">
                  <c:v>Città</c:v>
                </c:pt>
                <c:pt idx="4">
                  <c:v>Altro</c:v>
                </c:pt>
                <c:pt idx="5">
                  <c:v>Media</c:v>
                </c:pt>
              </c:strCache>
            </c:strRef>
          </c:cat>
          <c:val>
            <c:numRef>
              <c:f>Risolto!$D$21:$D$26</c:f>
              <c:numCache>
                <c:ptCount val="6"/>
                <c:pt idx="0">
                  <c:v>0.584</c:v>
                </c:pt>
                <c:pt idx="1">
                  <c:v>0.177</c:v>
                </c:pt>
                <c:pt idx="2">
                  <c:v>0.091</c:v>
                </c:pt>
                <c:pt idx="3">
                  <c:v>0.412</c:v>
                </c:pt>
                <c:pt idx="4">
                  <c:v>0.179</c:v>
                </c:pt>
                <c:pt idx="5">
                  <c:v>0.28859999999999997</c:v>
                </c:pt>
              </c:numCache>
            </c:numRef>
          </c:val>
        </c:ser>
        <c:ser>
          <c:idx val="3"/>
          <c:order val="3"/>
          <c:tx>
            <c:strRef>
              <c:f>Risolto!$E$20</c:f>
              <c:strCache>
                <c:ptCount val="1"/>
                <c:pt idx="0">
                  <c:v>Cultura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Risolto!$A$21:$A$26</c:f>
              <c:strCache>
                <c:ptCount val="6"/>
                <c:pt idx="0">
                  <c:v>Montagna</c:v>
                </c:pt>
                <c:pt idx="1">
                  <c:v>Mare</c:v>
                </c:pt>
                <c:pt idx="2">
                  <c:v>Lago</c:v>
                </c:pt>
                <c:pt idx="3">
                  <c:v>Città</c:v>
                </c:pt>
                <c:pt idx="4">
                  <c:v>Altro</c:v>
                </c:pt>
                <c:pt idx="5">
                  <c:v>Media</c:v>
                </c:pt>
              </c:strCache>
            </c:strRef>
          </c:cat>
          <c:val>
            <c:numRef>
              <c:f>Risolto!$E$21:$E$26</c:f>
              <c:numCache>
                <c:ptCount val="6"/>
                <c:pt idx="0">
                  <c:v>0.012</c:v>
                </c:pt>
                <c:pt idx="1">
                  <c:v>0.026</c:v>
                </c:pt>
                <c:pt idx="2">
                  <c:v>0.07</c:v>
                </c:pt>
                <c:pt idx="3">
                  <c:v>0.491</c:v>
                </c:pt>
                <c:pt idx="4">
                  <c:v>0.241</c:v>
                </c:pt>
                <c:pt idx="5">
                  <c:v>0.16799999999999998</c:v>
                </c:pt>
              </c:numCache>
            </c:numRef>
          </c:val>
        </c:ser>
        <c:ser>
          <c:idx val="4"/>
          <c:order val="4"/>
          <c:tx>
            <c:strRef>
              <c:f>Risolto!$F$20</c:f>
              <c:strCache>
                <c:ptCount val="1"/>
                <c:pt idx="0">
                  <c:v>Altro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Risolto!$A$21:$A$26</c:f>
              <c:strCache>
                <c:ptCount val="6"/>
                <c:pt idx="0">
                  <c:v>Montagna</c:v>
                </c:pt>
                <c:pt idx="1">
                  <c:v>Mare</c:v>
                </c:pt>
                <c:pt idx="2">
                  <c:v>Lago</c:v>
                </c:pt>
                <c:pt idx="3">
                  <c:v>Città</c:v>
                </c:pt>
                <c:pt idx="4">
                  <c:v>Altro</c:v>
                </c:pt>
                <c:pt idx="5">
                  <c:v>Media</c:v>
                </c:pt>
              </c:strCache>
            </c:strRef>
          </c:cat>
          <c:val>
            <c:numRef>
              <c:f>Risolto!$F$21:$F$26</c:f>
              <c:numCache>
                <c:ptCount val="6"/>
                <c:pt idx="0">
                  <c:v>0.02</c:v>
                </c:pt>
                <c:pt idx="1">
                  <c:v>0.084</c:v>
                </c:pt>
                <c:pt idx="2">
                  <c:v>0.009</c:v>
                </c:pt>
                <c:pt idx="3">
                  <c:v>0.033</c:v>
                </c:pt>
                <c:pt idx="4">
                  <c:v>0.207</c:v>
                </c:pt>
                <c:pt idx="5">
                  <c:v>0.0706</c:v>
                </c:pt>
              </c:numCache>
            </c:numRef>
          </c:val>
        </c:ser>
        <c:overlap val="100"/>
        <c:axId val="16918669"/>
        <c:axId val="18050294"/>
      </c:barChart>
      <c:catAx>
        <c:axId val="16918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050294"/>
        <c:crosses val="autoZero"/>
        <c:auto val="1"/>
        <c:lblOffset val="100"/>
        <c:noMultiLvlLbl val="0"/>
      </c:catAx>
      <c:valAx>
        <c:axId val="180502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9186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4"/>
      <c:rotY val="38"/>
      <c:depthPercent val="100"/>
      <c:rAngAx val="1"/>
    </c:view3D>
    <c:plotArea>
      <c:layout>
        <c:manualLayout>
          <c:xMode val="edge"/>
          <c:yMode val="edge"/>
          <c:x val="0.01675"/>
          <c:y val="0.0235"/>
          <c:w val="0.9715"/>
          <c:h val="0.952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Risolto!$D$36</c:f>
              <c:strCache>
                <c:ptCount val="1"/>
                <c:pt idx="0">
                  <c:v>spesa totale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Risolto!$A$37:$A$47</c:f>
              <c:strCache>
                <c:ptCount val="11"/>
                <c:pt idx="0">
                  <c:v>n/d</c:v>
                </c:pt>
                <c:pt idx="1">
                  <c:v>libero professionista</c:v>
                </c:pt>
                <c:pt idx="2">
                  <c:v>commerciante</c:v>
                </c:pt>
                <c:pt idx="3">
                  <c:v>artigiano</c:v>
                </c:pt>
                <c:pt idx="4">
                  <c:v>dirigente</c:v>
                </c:pt>
                <c:pt idx="5">
                  <c:v>imprenditore</c:v>
                </c:pt>
                <c:pt idx="6">
                  <c:v>insegnante</c:v>
                </c:pt>
                <c:pt idx="7">
                  <c:v>impiegato</c:v>
                </c:pt>
                <c:pt idx="8">
                  <c:v>operaio</c:v>
                </c:pt>
                <c:pt idx="9">
                  <c:v>casalinga</c:v>
                </c:pt>
                <c:pt idx="10">
                  <c:v>studente</c:v>
                </c:pt>
              </c:strCache>
            </c:strRef>
          </c:cat>
          <c:val>
            <c:numRef>
              <c:f>Risolto!$D$37:$D$47</c:f>
              <c:numCache>
                <c:ptCount val="11"/>
                <c:pt idx="0">
                  <c:v>2092.26869477194</c:v>
                </c:pt>
                <c:pt idx="1">
                  <c:v>2593.505355222268</c:v>
                </c:pt>
                <c:pt idx="2">
                  <c:v>3238.7476378957135</c:v>
                </c:pt>
                <c:pt idx="3">
                  <c:v>2163.205773805275</c:v>
                </c:pt>
                <c:pt idx="4">
                  <c:v>3266.5585416032736</c:v>
                </c:pt>
                <c:pt idx="5">
                  <c:v>3294.0910857521176</c:v>
                </c:pt>
                <c:pt idx="6">
                  <c:v>2700</c:v>
                </c:pt>
                <c:pt idx="7">
                  <c:v>2913</c:v>
                </c:pt>
                <c:pt idx="8">
                  <c:v>2526</c:v>
                </c:pt>
                <c:pt idx="9">
                  <c:v>2923.0547581620203</c:v>
                </c:pt>
                <c:pt idx="10">
                  <c:v>2201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Risolto!$G$36</c:f>
              <c:strCache>
                <c:ptCount val="1"/>
                <c:pt idx="0">
                  <c:v>spesa/viaggio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Risolto!$A$37:$A$47</c:f>
              <c:strCache>
                <c:ptCount val="11"/>
                <c:pt idx="0">
                  <c:v>n/d</c:v>
                </c:pt>
                <c:pt idx="1">
                  <c:v>libero professionista</c:v>
                </c:pt>
                <c:pt idx="2">
                  <c:v>commerciante</c:v>
                </c:pt>
                <c:pt idx="3">
                  <c:v>artigiano</c:v>
                </c:pt>
                <c:pt idx="4">
                  <c:v>dirigente</c:v>
                </c:pt>
                <c:pt idx="5">
                  <c:v>imprenditore</c:v>
                </c:pt>
                <c:pt idx="6">
                  <c:v>insegnante</c:v>
                </c:pt>
                <c:pt idx="7">
                  <c:v>impiegato</c:v>
                </c:pt>
                <c:pt idx="8">
                  <c:v>operaio</c:v>
                </c:pt>
                <c:pt idx="9">
                  <c:v>casalinga</c:v>
                </c:pt>
                <c:pt idx="10">
                  <c:v>studente</c:v>
                </c:pt>
              </c:strCache>
            </c:strRef>
          </c:cat>
          <c:val>
            <c:numRef>
              <c:f>Risolto!$G$37:$G$47</c:f>
              <c:numCache>
                <c:ptCount val="11"/>
                <c:pt idx="0">
                  <c:v>1046.13434738597</c:v>
                </c:pt>
                <c:pt idx="1">
                  <c:v>1296.752677611134</c:v>
                </c:pt>
                <c:pt idx="2">
                  <c:v>3238.7476378957135</c:v>
                </c:pt>
                <c:pt idx="3">
                  <c:v>1081.6028869026375</c:v>
                </c:pt>
                <c:pt idx="4">
                  <c:v>1088.8528472010912</c:v>
                </c:pt>
                <c:pt idx="5">
                  <c:v>1647.0455428760588</c:v>
                </c:pt>
                <c:pt idx="6">
                  <c:v>1350</c:v>
                </c:pt>
                <c:pt idx="7">
                  <c:v>1456.5</c:v>
                </c:pt>
                <c:pt idx="8">
                  <c:v>842</c:v>
                </c:pt>
                <c:pt idx="9">
                  <c:v>2923.0547581620203</c:v>
                </c:pt>
                <c:pt idx="10">
                  <c:v>733.6666666666666</c:v>
                </c:pt>
              </c:numCache>
            </c:numRef>
          </c:val>
          <c:shape val="box"/>
        </c:ser>
        <c:shape val="box"/>
        <c:axId val="28234919"/>
        <c:axId val="52787680"/>
      </c:bar3DChart>
      <c:catAx>
        <c:axId val="282349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2787680"/>
        <c:crosses val="autoZero"/>
        <c:auto val="1"/>
        <c:lblOffset val="100"/>
        <c:noMultiLvlLbl val="0"/>
      </c:catAx>
      <c:valAx>
        <c:axId val="527876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2349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075"/>
          <c:y val="0.896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0.488</cdr:x>
      <cdr:y>0.494</cdr:y>
    </cdr:from>
    <cdr:to>
      <cdr:x>0.5075</cdr:x>
      <cdr:y>0.5255</cdr:y>
    </cdr:to>
    <cdr:sp>
      <cdr:nvSpPr>
        <cdr:cNvPr id="1" name="TextBox 1"/>
        <cdr:cNvSpPr txBox="1">
          <a:spLocks noChangeArrowheads="1"/>
        </cdr:cNvSpPr>
      </cdr:nvSpPr>
      <cdr:spPr>
        <a:xfrm>
          <a:off x="1800225" y="1171575"/>
          <a:ext cx="76200" cy="76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50" b="0" i="0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0.4995</cdr:x>
      <cdr:y>0.499</cdr:y>
    </cdr:from>
    <cdr:to>
      <cdr:x>0.52475</cdr:x>
      <cdr:y>0.5485</cdr:y>
    </cdr:to>
    <cdr:sp>
      <cdr:nvSpPr>
        <cdr:cNvPr id="1" name="TextBox 1"/>
        <cdr:cNvSpPr txBox="1">
          <a:spLocks noChangeArrowheads="1"/>
        </cdr:cNvSpPr>
      </cdr:nvSpPr>
      <cdr:spPr>
        <a:xfrm>
          <a:off x="2867025" y="2047875"/>
          <a:ext cx="142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1</xdr:row>
      <xdr:rowOff>85725</xdr:rowOff>
    </xdr:from>
    <xdr:to>
      <xdr:col>12</xdr:col>
      <xdr:colOff>438150</xdr:colOff>
      <xdr:row>15</xdr:row>
      <xdr:rowOff>104775</xdr:rowOff>
    </xdr:to>
    <xdr:graphicFrame>
      <xdr:nvGraphicFramePr>
        <xdr:cNvPr id="1" name="Chart 1"/>
        <xdr:cNvGraphicFramePr/>
      </xdr:nvGraphicFramePr>
      <xdr:xfrm>
        <a:off x="6600825" y="381000"/>
        <a:ext cx="36957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28575</xdr:colOff>
      <xdr:row>1</xdr:row>
      <xdr:rowOff>104775</xdr:rowOff>
    </xdr:from>
    <xdr:to>
      <xdr:col>19</xdr:col>
      <xdr:colOff>95250</xdr:colOff>
      <xdr:row>15</xdr:row>
      <xdr:rowOff>133350</xdr:rowOff>
    </xdr:to>
    <xdr:graphicFrame>
      <xdr:nvGraphicFramePr>
        <xdr:cNvPr id="2" name="Chart 2"/>
        <xdr:cNvGraphicFramePr/>
      </xdr:nvGraphicFramePr>
      <xdr:xfrm>
        <a:off x="10496550" y="400050"/>
        <a:ext cx="372427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85725</xdr:colOff>
      <xdr:row>16</xdr:row>
      <xdr:rowOff>28575</xdr:rowOff>
    </xdr:from>
    <xdr:to>
      <xdr:col>15</xdr:col>
      <xdr:colOff>0</xdr:colOff>
      <xdr:row>31</xdr:row>
      <xdr:rowOff>0</xdr:rowOff>
    </xdr:to>
    <xdr:graphicFrame>
      <xdr:nvGraphicFramePr>
        <xdr:cNvPr id="3" name="Chart 3"/>
        <xdr:cNvGraphicFramePr/>
      </xdr:nvGraphicFramePr>
      <xdr:xfrm>
        <a:off x="6600825" y="2838450"/>
        <a:ext cx="5086350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209550</xdr:colOff>
      <xdr:row>33</xdr:row>
      <xdr:rowOff>123825</xdr:rowOff>
    </xdr:from>
    <xdr:to>
      <xdr:col>17</xdr:col>
      <xdr:colOff>466725</xdr:colOff>
      <xdr:row>57</xdr:row>
      <xdr:rowOff>9525</xdr:rowOff>
    </xdr:to>
    <xdr:graphicFrame>
      <xdr:nvGraphicFramePr>
        <xdr:cNvPr id="4" name="Chart 4"/>
        <xdr:cNvGraphicFramePr/>
      </xdr:nvGraphicFramePr>
      <xdr:xfrm>
        <a:off x="7629525" y="5734050"/>
        <a:ext cx="5743575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3">
      <selection activeCell="B26" sqref="B26"/>
    </sheetView>
  </sheetViews>
  <sheetFormatPr defaultColWidth="9.140625" defaultRowHeight="12.75"/>
  <cols>
    <col min="1" max="1" width="21.57421875" style="37" customWidth="1"/>
    <col min="2" max="2" width="11.7109375" style="37" bestFit="1" customWidth="1"/>
    <col min="3" max="4" width="12.57421875" style="37" customWidth="1"/>
    <col min="5" max="5" width="12.57421875" style="37" bestFit="1" customWidth="1"/>
    <col min="6" max="6" width="13.140625" style="37" customWidth="1"/>
    <col min="7" max="7" width="13.57421875" style="38" bestFit="1" customWidth="1"/>
    <col min="8" max="8" width="13.57421875" style="37" customWidth="1"/>
    <col min="9" max="16384" width="9.140625" style="37" customWidth="1"/>
  </cols>
  <sheetData>
    <row r="1" spans="1:4" ht="23.25">
      <c r="A1" s="34" t="s">
        <v>3</v>
      </c>
      <c r="B1" s="35"/>
      <c r="C1" s="36"/>
      <c r="D1" s="37" t="s">
        <v>48</v>
      </c>
    </row>
    <row r="2" ht="18">
      <c r="A2" s="39"/>
    </row>
    <row r="3" ht="12.75">
      <c r="A3" s="40" t="s">
        <v>8</v>
      </c>
    </row>
    <row r="4" ht="13.5" thickBot="1"/>
    <row r="5" spans="1:6" ht="12.75">
      <c r="A5" s="41" t="s">
        <v>2</v>
      </c>
      <c r="B5" s="42" t="s">
        <v>4</v>
      </c>
      <c r="C5" s="42" t="s">
        <v>5</v>
      </c>
      <c r="D5" s="42" t="s">
        <v>6</v>
      </c>
      <c r="E5" s="42" t="s">
        <v>0</v>
      </c>
      <c r="F5" s="42" t="s">
        <v>7</v>
      </c>
    </row>
    <row r="6" spans="1:7" ht="12.75">
      <c r="A6" s="43" t="s">
        <v>9</v>
      </c>
      <c r="B6" s="44">
        <v>0.329</v>
      </c>
      <c r="C6" s="44">
        <v>0.574</v>
      </c>
      <c r="D6" s="44">
        <v>0.028</v>
      </c>
      <c r="E6" s="44">
        <v>0.042</v>
      </c>
      <c r="F6" s="44">
        <v>0.027</v>
      </c>
      <c r="G6" s="45"/>
    </row>
    <row r="7" spans="1:7" ht="12.75">
      <c r="A7" s="43" t="s">
        <v>10</v>
      </c>
      <c r="B7" s="44">
        <v>0.311</v>
      </c>
      <c r="C7" s="44">
        <v>0.512</v>
      </c>
      <c r="D7" s="44">
        <v>0.038</v>
      </c>
      <c r="E7" s="44">
        <v>0.082</v>
      </c>
      <c r="F7" s="44">
        <v>0.057</v>
      </c>
      <c r="G7" s="45"/>
    </row>
    <row r="8" spans="1:7" ht="12.75">
      <c r="A8" s="43" t="s">
        <v>11</v>
      </c>
      <c r="B8" s="44">
        <v>0.302</v>
      </c>
      <c r="C8" s="44">
        <v>0.481</v>
      </c>
      <c r="D8" s="44">
        <v>0.048</v>
      </c>
      <c r="E8" s="44">
        <v>0.122</v>
      </c>
      <c r="F8" s="44">
        <v>0.047</v>
      </c>
      <c r="G8" s="45"/>
    </row>
    <row r="9" spans="1:7" ht="12.75">
      <c r="A9" s="43" t="s">
        <v>12</v>
      </c>
      <c r="B9" s="44">
        <v>0.281</v>
      </c>
      <c r="C9" s="44">
        <v>0.41</v>
      </c>
      <c r="D9" s="44">
        <v>0.051</v>
      </c>
      <c r="E9" s="44">
        <v>0.178</v>
      </c>
      <c r="F9" s="44">
        <v>0.08</v>
      </c>
      <c r="G9" s="45"/>
    </row>
    <row r="10" spans="1:7" ht="12.75">
      <c r="A10" s="43" t="s">
        <v>13</v>
      </c>
      <c r="B10" s="44">
        <v>0.309</v>
      </c>
      <c r="C10" s="44">
        <v>0.292</v>
      </c>
      <c r="D10" s="44">
        <v>0.113</v>
      </c>
      <c r="E10" s="44">
        <v>0.207</v>
      </c>
      <c r="F10" s="44">
        <v>0.079</v>
      </c>
      <c r="G10" s="45"/>
    </row>
    <row r="11" spans="1:7" ht="12.75">
      <c r="A11" s="43" t="s">
        <v>14</v>
      </c>
      <c r="B11" s="44">
        <v>0.283</v>
      </c>
      <c r="C11" s="44">
        <v>0.235</v>
      </c>
      <c r="D11" s="44">
        <v>0.261</v>
      </c>
      <c r="E11" s="44">
        <v>0.161</v>
      </c>
      <c r="F11" s="44">
        <v>0.06</v>
      </c>
      <c r="G11" s="45"/>
    </row>
    <row r="12" spans="1:7" ht="13.5" thickBot="1">
      <c r="A12" s="46" t="s">
        <v>1</v>
      </c>
      <c r="B12" s="47"/>
      <c r="C12" s="47"/>
      <c r="D12" s="47"/>
      <c r="E12" s="47"/>
      <c r="F12" s="47"/>
      <c r="G12" s="48"/>
    </row>
    <row r="14" spans="1:6" ht="12.75">
      <c r="A14" s="49" t="s">
        <v>44</v>
      </c>
      <c r="B14" s="40"/>
      <c r="C14" s="40"/>
      <c r="D14" s="40"/>
      <c r="E14" s="40"/>
      <c r="F14" s="50"/>
    </row>
    <row r="18" ht="12.75">
      <c r="A18" s="40" t="s">
        <v>15</v>
      </c>
    </row>
    <row r="19" ht="13.5" thickBot="1"/>
    <row r="20" spans="1:6" ht="15">
      <c r="A20" s="51" t="s">
        <v>16</v>
      </c>
      <c r="B20" s="42" t="s">
        <v>17</v>
      </c>
      <c r="C20" s="42" t="s">
        <v>18</v>
      </c>
      <c r="D20" s="42" t="s">
        <v>19</v>
      </c>
      <c r="E20" s="42" t="s">
        <v>20</v>
      </c>
      <c r="F20" s="42" t="s">
        <v>7</v>
      </c>
    </row>
    <row r="21" spans="1:7" ht="12.75">
      <c r="A21" s="43" t="s">
        <v>4</v>
      </c>
      <c r="B21" s="44">
        <v>0.062</v>
      </c>
      <c r="C21" s="44">
        <v>0.322</v>
      </c>
      <c r="D21" s="44">
        <v>0.584</v>
      </c>
      <c r="E21" s="44">
        <v>0.012</v>
      </c>
      <c r="F21" s="44">
        <v>0.02</v>
      </c>
      <c r="G21" s="45"/>
    </row>
    <row r="22" spans="1:7" ht="12.75">
      <c r="A22" s="43" t="s">
        <v>5</v>
      </c>
      <c r="B22" s="44">
        <v>0.584</v>
      </c>
      <c r="C22" s="44">
        <v>0.129</v>
      </c>
      <c r="D22" s="44">
        <v>0.177</v>
      </c>
      <c r="E22" s="44">
        <v>0.026</v>
      </c>
      <c r="F22" s="44">
        <v>0.084</v>
      </c>
      <c r="G22" s="45"/>
    </row>
    <row r="23" spans="1:7" ht="12.75">
      <c r="A23" s="43" t="s">
        <v>6</v>
      </c>
      <c r="B23" s="44">
        <v>0.729</v>
      </c>
      <c r="C23" s="44">
        <v>0.101</v>
      </c>
      <c r="D23" s="44">
        <v>0.091</v>
      </c>
      <c r="E23" s="44">
        <v>0.07</v>
      </c>
      <c r="F23" s="44">
        <v>0.009</v>
      </c>
      <c r="G23" s="45"/>
    </row>
    <row r="24" spans="1:7" ht="12.75">
      <c r="A24" s="43" t="s">
        <v>0</v>
      </c>
      <c r="B24" s="44">
        <v>0.045</v>
      </c>
      <c r="C24" s="44">
        <v>0.019</v>
      </c>
      <c r="D24" s="44">
        <v>0.412</v>
      </c>
      <c r="E24" s="44">
        <v>0.491</v>
      </c>
      <c r="F24" s="44">
        <v>0.033</v>
      </c>
      <c r="G24" s="45"/>
    </row>
    <row r="25" spans="1:7" ht="12.75">
      <c r="A25" s="43" t="s">
        <v>7</v>
      </c>
      <c r="B25" s="44">
        <v>0.192</v>
      </c>
      <c r="C25" s="44">
        <v>0.181</v>
      </c>
      <c r="D25" s="44">
        <v>0.179</v>
      </c>
      <c r="E25" s="44">
        <v>0.241</v>
      </c>
      <c r="F25" s="44">
        <v>0.207</v>
      </c>
      <c r="G25" s="45"/>
    </row>
    <row r="26" spans="1:7" ht="13.5" thickBot="1">
      <c r="A26" s="46" t="s">
        <v>1</v>
      </c>
      <c r="B26" s="47"/>
      <c r="C26" s="47"/>
      <c r="D26" s="47"/>
      <c r="E26" s="47"/>
      <c r="F26" s="47"/>
      <c r="G26" s="52"/>
    </row>
    <row r="28" spans="1:6" ht="12.75">
      <c r="A28" s="49" t="s">
        <v>45</v>
      </c>
      <c r="F28" s="50"/>
    </row>
    <row r="34" ht="12.75">
      <c r="A34" s="40" t="s">
        <v>26</v>
      </c>
    </row>
    <row r="35" ht="13.5" thickBot="1"/>
    <row r="36" spans="1:8" ht="38.25">
      <c r="A36" s="53"/>
      <c r="B36" s="42" t="s">
        <v>21</v>
      </c>
      <c r="C36" s="42" t="s">
        <v>23</v>
      </c>
      <c r="D36" s="42" t="s">
        <v>22</v>
      </c>
      <c r="E36" s="42" t="s">
        <v>24</v>
      </c>
      <c r="F36" s="54" t="s">
        <v>46</v>
      </c>
      <c r="G36" s="42" t="s">
        <v>25</v>
      </c>
      <c r="H36" s="54" t="s">
        <v>47</v>
      </c>
    </row>
    <row r="37" spans="1:8" ht="12.75">
      <c r="A37" s="43" t="s">
        <v>27</v>
      </c>
      <c r="B37" s="55">
        <v>16.537488446872715</v>
      </c>
      <c r="C37" s="56">
        <v>2</v>
      </c>
      <c r="D37" s="57">
        <v>2092.26869477194</v>
      </c>
      <c r="E37" s="58"/>
      <c r="F37" s="58"/>
      <c r="G37" s="58"/>
      <c r="H37" s="58"/>
    </row>
    <row r="38" spans="1:8" ht="12.75">
      <c r="A38" s="43" t="s">
        <v>28</v>
      </c>
      <c r="B38" s="55">
        <v>18.137713150742986</v>
      </c>
      <c r="C38" s="56">
        <v>2</v>
      </c>
      <c r="D38" s="57">
        <v>2593.505355222268</v>
      </c>
      <c r="E38" s="58"/>
      <c r="F38" s="58"/>
      <c r="G38" s="58"/>
      <c r="H38" s="58"/>
    </row>
    <row r="39" spans="1:8" ht="12.75">
      <c r="A39" s="43" t="s">
        <v>29</v>
      </c>
      <c r="B39" s="55">
        <v>17.064665622457056</v>
      </c>
      <c r="C39" s="56">
        <v>1</v>
      </c>
      <c r="D39" s="57">
        <v>3238.7476378957135</v>
      </c>
      <c r="E39" s="58"/>
      <c r="F39" s="58"/>
      <c r="G39" s="58"/>
      <c r="H39" s="58"/>
    </row>
    <row r="40" spans="1:8" ht="12.75">
      <c r="A40" s="43" t="s">
        <v>30</v>
      </c>
      <c r="B40" s="55">
        <v>15.381937484026317</v>
      </c>
      <c r="C40" s="56">
        <v>2</v>
      </c>
      <c r="D40" s="57">
        <v>2163.205773805275</v>
      </c>
      <c r="E40" s="58"/>
      <c r="F40" s="58"/>
      <c r="G40" s="58"/>
      <c r="H40" s="58"/>
    </row>
    <row r="41" spans="1:8" ht="12.75">
      <c r="A41" s="43" t="s">
        <v>31</v>
      </c>
      <c r="B41" s="55">
        <v>16.341444384735162</v>
      </c>
      <c r="C41" s="56">
        <v>3</v>
      </c>
      <c r="D41" s="57">
        <v>3266.5585416032736</v>
      </c>
      <c r="E41" s="58"/>
      <c r="F41" s="58"/>
      <c r="G41" s="58"/>
      <c r="H41" s="58"/>
    </row>
    <row r="42" spans="1:8" ht="12.75">
      <c r="A42" s="43" t="s">
        <v>32</v>
      </c>
      <c r="B42" s="55">
        <v>17.91724720592452</v>
      </c>
      <c r="C42" s="56">
        <v>2</v>
      </c>
      <c r="D42" s="57">
        <v>3294.0910857521176</v>
      </c>
      <c r="E42" s="58"/>
      <c r="F42" s="58"/>
      <c r="G42" s="58"/>
      <c r="H42" s="58"/>
    </row>
    <row r="43" spans="1:8" ht="12.75">
      <c r="A43" s="43" t="s">
        <v>33</v>
      </c>
      <c r="B43" s="55">
        <v>19.980334040546374</v>
      </c>
      <c r="C43" s="56">
        <v>2</v>
      </c>
      <c r="D43" s="57">
        <v>2700</v>
      </c>
      <c r="E43" s="58"/>
      <c r="F43" s="58"/>
      <c r="G43" s="58"/>
      <c r="H43" s="58"/>
    </row>
    <row r="44" spans="1:8" ht="12.75">
      <c r="A44" s="43" t="s">
        <v>34</v>
      </c>
      <c r="B44" s="55">
        <v>17.444651634155438</v>
      </c>
      <c r="C44" s="56">
        <v>2</v>
      </c>
      <c r="D44" s="57">
        <v>2913</v>
      </c>
      <c r="E44" s="58"/>
      <c r="F44" s="58"/>
      <c r="G44" s="58"/>
      <c r="H44" s="58"/>
    </row>
    <row r="45" spans="1:8" ht="12.75">
      <c r="A45" s="43" t="s">
        <v>35</v>
      </c>
      <c r="B45" s="55">
        <v>19.5770683246751</v>
      </c>
      <c r="C45" s="56">
        <v>3</v>
      </c>
      <c r="D45" s="57">
        <v>2526</v>
      </c>
      <c r="E45" s="58"/>
      <c r="F45" s="58"/>
      <c r="G45" s="58"/>
      <c r="H45" s="58"/>
    </row>
    <row r="46" spans="1:8" ht="12.75">
      <c r="A46" s="43" t="s">
        <v>36</v>
      </c>
      <c r="B46" s="55">
        <v>17.53981472694478</v>
      </c>
      <c r="C46" s="56">
        <v>1</v>
      </c>
      <c r="D46" s="57">
        <v>2923.0547581620203</v>
      </c>
      <c r="E46" s="58"/>
      <c r="F46" s="58"/>
      <c r="G46" s="58"/>
      <c r="H46" s="58"/>
    </row>
    <row r="47" spans="1:8" ht="12.75">
      <c r="A47" s="43" t="s">
        <v>37</v>
      </c>
      <c r="B47" s="55">
        <v>16.092707787366557</v>
      </c>
      <c r="C47" s="56">
        <v>3</v>
      </c>
      <c r="D47" s="57">
        <v>2201</v>
      </c>
      <c r="E47" s="58"/>
      <c r="F47" s="58"/>
      <c r="G47" s="58"/>
      <c r="H47" s="58"/>
    </row>
    <row r="48" spans="1:8" ht="13.5" thickBot="1">
      <c r="A48" s="59" t="s">
        <v>1</v>
      </c>
      <c r="B48" s="60"/>
      <c r="C48" s="60"/>
      <c r="D48" s="61"/>
      <c r="E48" s="62"/>
      <c r="F48" s="62"/>
      <c r="G48" s="62"/>
      <c r="H48" s="62"/>
    </row>
    <row r="50" spans="1:4" ht="12.75">
      <c r="A50" s="40" t="s">
        <v>39</v>
      </c>
      <c r="D50" s="50"/>
    </row>
    <row r="51" spans="1:4" ht="12.75">
      <c r="A51" s="40" t="s">
        <v>40</v>
      </c>
      <c r="D51" s="50"/>
    </row>
    <row r="52" spans="1:4" ht="12.75">
      <c r="A52" s="40" t="s">
        <v>41</v>
      </c>
      <c r="D52" s="50"/>
    </row>
    <row r="53" spans="1:4" ht="12.75">
      <c r="A53" s="40" t="s">
        <v>42</v>
      </c>
      <c r="D53" s="63"/>
    </row>
    <row r="54" spans="1:4" ht="12.75">
      <c r="A54" s="40" t="s">
        <v>43</v>
      </c>
      <c r="D54" s="6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workbookViewId="0" topLeftCell="A1">
      <selection activeCell="C9" sqref="C9"/>
    </sheetView>
  </sheetViews>
  <sheetFormatPr defaultColWidth="9.140625" defaultRowHeight="12.75"/>
  <cols>
    <col min="1" max="1" width="21.57421875" style="14" customWidth="1"/>
    <col min="2" max="2" width="11.7109375" style="14" bestFit="1" customWidth="1"/>
    <col min="3" max="4" width="12.57421875" style="14" customWidth="1"/>
    <col min="5" max="5" width="12.57421875" style="14" bestFit="1" customWidth="1"/>
    <col min="6" max="6" width="13.140625" style="14" customWidth="1"/>
    <col min="7" max="7" width="13.57421875" style="15" bestFit="1" customWidth="1"/>
    <col min="8" max="8" width="13.57421875" style="14" customWidth="1"/>
    <col min="9" max="16384" width="9.140625" style="14" customWidth="1"/>
  </cols>
  <sheetData>
    <row r="1" spans="1:4" ht="23.25">
      <c r="A1" s="11" t="s">
        <v>3</v>
      </c>
      <c r="B1" s="12"/>
      <c r="C1" s="13"/>
      <c r="D1" s="14" t="s">
        <v>48</v>
      </c>
    </row>
    <row r="2" ht="18">
      <c r="A2" s="16"/>
    </row>
    <row r="3" ht="12.75">
      <c r="A3" s="17" t="s">
        <v>8</v>
      </c>
    </row>
    <row r="4" ht="13.5" thickBot="1"/>
    <row r="5" spans="1:6" ht="12.75">
      <c r="A5" s="18" t="s">
        <v>2</v>
      </c>
      <c r="B5" s="19" t="s">
        <v>4</v>
      </c>
      <c r="C5" s="19" t="s">
        <v>5</v>
      </c>
      <c r="D5" s="19" t="s">
        <v>6</v>
      </c>
      <c r="E5" s="19" t="s">
        <v>0</v>
      </c>
      <c r="F5" s="19" t="s">
        <v>7</v>
      </c>
    </row>
    <row r="6" spans="1:7" ht="12.75">
      <c r="A6" s="20" t="s">
        <v>9</v>
      </c>
      <c r="B6" s="21">
        <v>0.329</v>
      </c>
      <c r="C6" s="21">
        <v>0.574</v>
      </c>
      <c r="D6" s="21">
        <v>0.028</v>
      </c>
      <c r="E6" s="21">
        <v>0.042</v>
      </c>
      <c r="F6" s="21">
        <v>0.027</v>
      </c>
      <c r="G6" s="22"/>
    </row>
    <row r="7" spans="1:7" ht="12.75">
      <c r="A7" s="20" t="s">
        <v>10</v>
      </c>
      <c r="B7" s="21">
        <v>0.311</v>
      </c>
      <c r="C7" s="21">
        <v>0.512</v>
      </c>
      <c r="D7" s="21">
        <v>0.038</v>
      </c>
      <c r="E7" s="21">
        <v>0.082</v>
      </c>
      <c r="F7" s="21">
        <v>0.057</v>
      </c>
      <c r="G7" s="22"/>
    </row>
    <row r="8" spans="1:7" ht="12.75">
      <c r="A8" s="20" t="s">
        <v>11</v>
      </c>
      <c r="B8" s="21">
        <v>0.302</v>
      </c>
      <c r="C8" s="21">
        <v>0.481</v>
      </c>
      <c r="D8" s="21">
        <v>0.048</v>
      </c>
      <c r="E8" s="21">
        <v>0.122</v>
      </c>
      <c r="F8" s="21">
        <v>0.047</v>
      </c>
      <c r="G8" s="22"/>
    </row>
    <row r="9" spans="1:7" ht="12.75">
      <c r="A9" s="20" t="s">
        <v>12</v>
      </c>
      <c r="B9" s="21">
        <v>0.281</v>
      </c>
      <c r="C9" s="21">
        <v>0.41</v>
      </c>
      <c r="D9" s="21">
        <v>0.051</v>
      </c>
      <c r="E9" s="21">
        <v>0.178</v>
      </c>
      <c r="F9" s="21">
        <v>0.08</v>
      </c>
      <c r="G9" s="22"/>
    </row>
    <row r="10" spans="1:7" ht="12.75">
      <c r="A10" s="20" t="s">
        <v>13</v>
      </c>
      <c r="B10" s="21">
        <v>0.309</v>
      </c>
      <c r="C10" s="21">
        <v>0.292</v>
      </c>
      <c r="D10" s="21">
        <v>0.113</v>
      </c>
      <c r="E10" s="21">
        <v>0.207</v>
      </c>
      <c r="F10" s="21">
        <v>0.079</v>
      </c>
      <c r="G10" s="22"/>
    </row>
    <row r="11" spans="1:7" ht="12.75">
      <c r="A11" s="20" t="s">
        <v>14</v>
      </c>
      <c r="B11" s="21">
        <v>0.283</v>
      </c>
      <c r="C11" s="21">
        <v>0.235</v>
      </c>
      <c r="D11" s="21">
        <v>0.261</v>
      </c>
      <c r="E11" s="21">
        <v>0.161</v>
      </c>
      <c r="F11" s="21">
        <v>0.06</v>
      </c>
      <c r="G11" s="22"/>
    </row>
    <row r="12" spans="1:7" ht="13.5" thickBot="1">
      <c r="A12" s="23" t="s">
        <v>1</v>
      </c>
      <c r="B12" s="1">
        <f>AVERAGE(B6:B11)</f>
        <v>0.30249999999999994</v>
      </c>
      <c r="C12" s="1">
        <f>AVERAGE(C6:C11)</f>
        <v>0.4173333333333333</v>
      </c>
      <c r="D12" s="1">
        <f>AVERAGE(D6:D11)</f>
        <v>0.08983333333333333</v>
      </c>
      <c r="E12" s="1">
        <f>AVERAGE(E6:E11)</f>
        <v>0.132</v>
      </c>
      <c r="F12" s="1">
        <f>AVERAGE(F6:F11)</f>
        <v>0.05833333333333334</v>
      </c>
      <c r="G12" s="24"/>
    </row>
    <row r="14" spans="1:6" ht="12.75">
      <c r="A14" s="25" t="s">
        <v>44</v>
      </c>
      <c r="B14" s="17"/>
      <c r="C14" s="17"/>
      <c r="D14" s="17"/>
      <c r="E14" s="17"/>
      <c r="F14" s="2">
        <f>COUNTIF(B12:F12,"&gt;20%")</f>
        <v>2</v>
      </c>
    </row>
    <row r="18" ht="12.75">
      <c r="A18" s="17" t="s">
        <v>15</v>
      </c>
    </row>
    <row r="19" ht="13.5" thickBot="1"/>
    <row r="20" spans="1:6" ht="15">
      <c r="A20" s="26" t="s">
        <v>16</v>
      </c>
      <c r="B20" s="19" t="s">
        <v>17</v>
      </c>
      <c r="C20" s="19" t="s">
        <v>18</v>
      </c>
      <c r="D20" s="19" t="s">
        <v>19</v>
      </c>
      <c r="E20" s="19" t="s">
        <v>20</v>
      </c>
      <c r="F20" s="19" t="s">
        <v>7</v>
      </c>
    </row>
    <row r="21" spans="1:7" ht="12.75">
      <c r="A21" s="20" t="s">
        <v>4</v>
      </c>
      <c r="B21" s="21">
        <v>0.062</v>
      </c>
      <c r="C21" s="21">
        <v>0.322</v>
      </c>
      <c r="D21" s="21">
        <v>0.584</v>
      </c>
      <c r="E21" s="21">
        <v>0.012</v>
      </c>
      <c r="F21" s="21">
        <v>0.02</v>
      </c>
      <c r="G21" s="22"/>
    </row>
    <row r="22" spans="1:7" ht="12.75">
      <c r="A22" s="20" t="s">
        <v>5</v>
      </c>
      <c r="B22" s="21">
        <v>0.584</v>
      </c>
      <c r="C22" s="21">
        <v>0.129</v>
      </c>
      <c r="D22" s="21">
        <v>0.177</v>
      </c>
      <c r="E22" s="21">
        <v>0.026</v>
      </c>
      <c r="F22" s="21">
        <v>0.084</v>
      </c>
      <c r="G22" s="22"/>
    </row>
    <row r="23" spans="1:7" ht="12.75">
      <c r="A23" s="20" t="s">
        <v>6</v>
      </c>
      <c r="B23" s="21">
        <v>0.729</v>
      </c>
      <c r="C23" s="21">
        <v>0.101</v>
      </c>
      <c r="D23" s="21">
        <v>0.091</v>
      </c>
      <c r="E23" s="21">
        <v>0.07</v>
      </c>
      <c r="F23" s="21">
        <v>0.009</v>
      </c>
      <c r="G23" s="22"/>
    </row>
    <row r="24" spans="1:7" ht="12.75">
      <c r="A24" s="20" t="s">
        <v>0</v>
      </c>
      <c r="B24" s="21">
        <v>0.045</v>
      </c>
      <c r="C24" s="21">
        <v>0.019</v>
      </c>
      <c r="D24" s="21">
        <v>0.412</v>
      </c>
      <c r="E24" s="21">
        <v>0.491</v>
      </c>
      <c r="F24" s="21">
        <v>0.033</v>
      </c>
      <c r="G24" s="22"/>
    </row>
    <row r="25" spans="1:7" ht="12.75">
      <c r="A25" s="20" t="s">
        <v>7</v>
      </c>
      <c r="B25" s="21">
        <v>0.192</v>
      </c>
      <c r="C25" s="21">
        <v>0.181</v>
      </c>
      <c r="D25" s="21">
        <v>0.179</v>
      </c>
      <c r="E25" s="21">
        <v>0.241</v>
      </c>
      <c r="F25" s="21">
        <v>0.207</v>
      </c>
      <c r="G25" s="22"/>
    </row>
    <row r="26" spans="1:7" ht="13.5" thickBot="1">
      <c r="A26" s="23" t="s">
        <v>1</v>
      </c>
      <c r="B26" s="1">
        <f>AVERAGE(B20:B25)</f>
        <v>0.32239999999999996</v>
      </c>
      <c r="C26" s="1">
        <f>AVERAGE(C20:C25)</f>
        <v>0.1504</v>
      </c>
      <c r="D26" s="1">
        <f>AVERAGE(D20:D25)</f>
        <v>0.28859999999999997</v>
      </c>
      <c r="E26" s="1">
        <f>AVERAGE(E20:E25)</f>
        <v>0.16799999999999998</v>
      </c>
      <c r="F26" s="1">
        <f>AVERAGE(F20:F25)</f>
        <v>0.0706</v>
      </c>
      <c r="G26" s="27"/>
    </row>
    <row r="28" spans="1:6" ht="12.75">
      <c r="A28" s="25" t="s">
        <v>45</v>
      </c>
      <c r="F28" s="2">
        <f>COUNTIF(B26:F26,"&gt;30%")</f>
        <v>1</v>
      </c>
    </row>
    <row r="34" ht="12.75">
      <c r="A34" s="17" t="s">
        <v>26</v>
      </c>
    </row>
    <row r="35" ht="13.5" thickBot="1"/>
    <row r="36" spans="1:8" ht="38.25">
      <c r="A36" s="28"/>
      <c r="B36" s="19" t="s">
        <v>21</v>
      </c>
      <c r="C36" s="19" t="s">
        <v>23</v>
      </c>
      <c r="D36" s="19" t="s">
        <v>22</v>
      </c>
      <c r="E36" s="19" t="s">
        <v>24</v>
      </c>
      <c r="F36" s="29" t="s">
        <v>46</v>
      </c>
      <c r="G36" s="19" t="s">
        <v>25</v>
      </c>
      <c r="H36" s="29" t="s">
        <v>47</v>
      </c>
    </row>
    <row r="37" spans="1:8" ht="12.75">
      <c r="A37" s="20" t="s">
        <v>27</v>
      </c>
      <c r="B37" s="30">
        <v>16.537488446872715</v>
      </c>
      <c r="C37" s="31">
        <v>2</v>
      </c>
      <c r="D37" s="32">
        <v>2092.26869477194</v>
      </c>
      <c r="E37" s="3">
        <f>D37/B37</f>
        <v>126.5167139190107</v>
      </c>
      <c r="F37" s="4" t="str">
        <f>IF(E37&gt;$E$48,"magg.","inf.")</f>
        <v>inf.</v>
      </c>
      <c r="G37" s="3">
        <f aca="true" t="shared" si="0" ref="G37:G47">D37/C37</f>
        <v>1046.13434738597</v>
      </c>
      <c r="H37" s="4" t="str">
        <f>IF(G37&gt;$G$48,"magg.","inf.")</f>
        <v>inf.</v>
      </c>
    </row>
    <row r="38" spans="1:8" ht="12.75">
      <c r="A38" s="20" t="s">
        <v>28</v>
      </c>
      <c r="B38" s="30">
        <v>18.137713150742986</v>
      </c>
      <c r="C38" s="31">
        <v>2</v>
      </c>
      <c r="D38" s="32">
        <v>2593.505355222268</v>
      </c>
      <c r="E38" s="3">
        <f aca="true" t="shared" si="1" ref="E38:E47">D38/B38</f>
        <v>142.98965551321604</v>
      </c>
      <c r="F38" s="4" t="str">
        <f aca="true" t="shared" si="2" ref="F38:F47">IF(E38&gt;$E$48,"magg.","inf.")</f>
        <v>inf.</v>
      </c>
      <c r="G38" s="3">
        <f t="shared" si="0"/>
        <v>1296.752677611134</v>
      </c>
      <c r="H38" s="4" t="str">
        <f aca="true" t="shared" si="3" ref="H38:H47">IF(G38&gt;$G$48,"magg.","inf.")</f>
        <v>inf.</v>
      </c>
    </row>
    <row r="39" spans="1:8" ht="12.75">
      <c r="A39" s="20" t="s">
        <v>29</v>
      </c>
      <c r="B39" s="30">
        <v>17.064665622457056</v>
      </c>
      <c r="C39" s="31">
        <v>1</v>
      </c>
      <c r="D39" s="32">
        <v>3238.7476378957135</v>
      </c>
      <c r="E39" s="3">
        <f t="shared" si="1"/>
        <v>189.79262234318438</v>
      </c>
      <c r="F39" s="4" t="str">
        <f t="shared" si="2"/>
        <v>magg.</v>
      </c>
      <c r="G39" s="3">
        <f t="shared" si="0"/>
        <v>3238.7476378957135</v>
      </c>
      <c r="H39" s="4" t="str">
        <f t="shared" si="3"/>
        <v>magg.</v>
      </c>
    </row>
    <row r="40" spans="1:8" ht="12.75">
      <c r="A40" s="20" t="s">
        <v>30</v>
      </c>
      <c r="B40" s="30">
        <v>15.381937484026317</v>
      </c>
      <c r="C40" s="31">
        <v>2</v>
      </c>
      <c r="D40" s="32">
        <v>2163.205773805275</v>
      </c>
      <c r="E40" s="3">
        <f t="shared" si="1"/>
        <v>140.6328543495707</v>
      </c>
      <c r="F40" s="4" t="str">
        <f t="shared" si="2"/>
        <v>inf.</v>
      </c>
      <c r="G40" s="3">
        <f t="shared" si="0"/>
        <v>1081.6028869026375</v>
      </c>
      <c r="H40" s="4" t="str">
        <f t="shared" si="3"/>
        <v>inf.</v>
      </c>
    </row>
    <row r="41" spans="1:8" ht="12.75">
      <c r="A41" s="20" t="s">
        <v>31</v>
      </c>
      <c r="B41" s="30">
        <v>16.341444384735162</v>
      </c>
      <c r="C41" s="31">
        <v>3</v>
      </c>
      <c r="D41" s="32">
        <v>3266.5585416032736</v>
      </c>
      <c r="E41" s="3">
        <f t="shared" si="1"/>
        <v>199.8941136840159</v>
      </c>
      <c r="F41" s="4" t="str">
        <f t="shared" si="2"/>
        <v>magg.</v>
      </c>
      <c r="G41" s="3">
        <f t="shared" si="0"/>
        <v>1088.8528472010912</v>
      </c>
      <c r="H41" s="4" t="str">
        <f t="shared" si="3"/>
        <v>inf.</v>
      </c>
    </row>
    <row r="42" spans="1:8" ht="12.75">
      <c r="A42" s="20" t="s">
        <v>32</v>
      </c>
      <c r="B42" s="30">
        <v>17.91724720592452</v>
      </c>
      <c r="C42" s="31">
        <v>2</v>
      </c>
      <c r="D42" s="32">
        <v>3294.0910857521176</v>
      </c>
      <c r="E42" s="3">
        <f t="shared" si="1"/>
        <v>183.8502894944092</v>
      </c>
      <c r="F42" s="4" t="str">
        <f t="shared" si="2"/>
        <v>magg.</v>
      </c>
      <c r="G42" s="3">
        <f t="shared" si="0"/>
        <v>1647.0455428760588</v>
      </c>
      <c r="H42" s="4" t="str">
        <f t="shared" si="3"/>
        <v>magg.</v>
      </c>
    </row>
    <row r="43" spans="1:8" ht="12.75">
      <c r="A43" s="20" t="s">
        <v>33</v>
      </c>
      <c r="B43" s="30">
        <v>19.980334040546374</v>
      </c>
      <c r="C43" s="31">
        <v>2</v>
      </c>
      <c r="D43" s="32">
        <v>2700</v>
      </c>
      <c r="E43" s="3">
        <f t="shared" si="1"/>
        <v>135.13287588289825</v>
      </c>
      <c r="F43" s="4" t="str">
        <f t="shared" si="2"/>
        <v>inf.</v>
      </c>
      <c r="G43" s="3">
        <f t="shared" si="0"/>
        <v>1350</v>
      </c>
      <c r="H43" s="4" t="str">
        <f t="shared" si="3"/>
        <v>inf.</v>
      </c>
    </row>
    <row r="44" spans="1:8" ht="12.75">
      <c r="A44" s="20" t="s">
        <v>34</v>
      </c>
      <c r="B44" s="30">
        <v>17.444651634155438</v>
      </c>
      <c r="C44" s="31">
        <v>2</v>
      </c>
      <c r="D44" s="32">
        <v>2913</v>
      </c>
      <c r="E44" s="3">
        <f t="shared" si="1"/>
        <v>166.98527784278275</v>
      </c>
      <c r="F44" s="4" t="str">
        <f t="shared" si="2"/>
        <v>magg.</v>
      </c>
      <c r="G44" s="3">
        <f t="shared" si="0"/>
        <v>1456.5</v>
      </c>
      <c r="H44" s="4" t="str">
        <f t="shared" si="3"/>
        <v>inf.</v>
      </c>
    </row>
    <row r="45" spans="1:8" ht="12.75">
      <c r="A45" s="20" t="s">
        <v>35</v>
      </c>
      <c r="B45" s="30">
        <v>19.5770683246751</v>
      </c>
      <c r="C45" s="31">
        <v>3</v>
      </c>
      <c r="D45" s="32">
        <v>2526</v>
      </c>
      <c r="E45" s="3">
        <f t="shared" si="1"/>
        <v>129.02851224236719</v>
      </c>
      <c r="F45" s="4" t="str">
        <f t="shared" si="2"/>
        <v>inf.</v>
      </c>
      <c r="G45" s="3">
        <f t="shared" si="0"/>
        <v>842</v>
      </c>
      <c r="H45" s="4" t="str">
        <f t="shared" si="3"/>
        <v>inf.</v>
      </c>
    </row>
    <row r="46" spans="1:8" ht="12.75">
      <c r="A46" s="20" t="s">
        <v>36</v>
      </c>
      <c r="B46" s="30">
        <v>17.53981472694478</v>
      </c>
      <c r="C46" s="31">
        <v>1</v>
      </c>
      <c r="D46" s="32">
        <v>2923.0547581620203</v>
      </c>
      <c r="E46" s="3">
        <f t="shared" si="1"/>
        <v>166.6525447199624</v>
      </c>
      <c r="F46" s="4" t="str">
        <f t="shared" si="2"/>
        <v>magg.</v>
      </c>
      <c r="G46" s="3">
        <f t="shared" si="0"/>
        <v>2923.0547581620203</v>
      </c>
      <c r="H46" s="4" t="str">
        <f t="shared" si="3"/>
        <v>magg.</v>
      </c>
    </row>
    <row r="47" spans="1:8" ht="12.75">
      <c r="A47" s="20" t="s">
        <v>37</v>
      </c>
      <c r="B47" s="30">
        <v>16.092707787366557</v>
      </c>
      <c r="C47" s="31">
        <v>3</v>
      </c>
      <c r="D47" s="32">
        <v>2201</v>
      </c>
      <c r="E47" s="3">
        <f t="shared" si="1"/>
        <v>136.77002211696632</v>
      </c>
      <c r="F47" s="4" t="str">
        <f t="shared" si="2"/>
        <v>inf.</v>
      </c>
      <c r="G47" s="3">
        <f t="shared" si="0"/>
        <v>733.6666666666666</v>
      </c>
      <c r="H47" s="4" t="str">
        <f t="shared" si="3"/>
        <v>inf.</v>
      </c>
    </row>
    <row r="48" spans="1:8" ht="13.5" thickBot="1">
      <c r="A48" s="33" t="s">
        <v>1</v>
      </c>
      <c r="B48" s="7">
        <f>AVERAGE(B37:B47)</f>
        <v>17.455915709858818</v>
      </c>
      <c r="C48" s="7">
        <f>AVERAGE(C37:C47)</f>
        <v>2.090909090909091</v>
      </c>
      <c r="D48" s="8">
        <f>AVERAGE(D37:D47)</f>
        <v>2719.221077019328</v>
      </c>
      <c r="E48" s="5">
        <f>AVERAGE(E37:E47)</f>
        <v>156.20413473712583</v>
      </c>
      <c r="F48" s="6" t="s">
        <v>38</v>
      </c>
      <c r="G48" s="5">
        <f>AVERAGE(G37:G47)</f>
        <v>1518.577942245572</v>
      </c>
      <c r="H48" s="6" t="s">
        <v>38</v>
      </c>
    </row>
    <row r="50" spans="1:4" ht="12.75">
      <c r="A50" s="17" t="s">
        <v>39</v>
      </c>
      <c r="D50" s="2">
        <f>COUNTIF(C37:C47,"&gt;2")</f>
        <v>3</v>
      </c>
    </row>
    <row r="51" spans="1:4" ht="12.75">
      <c r="A51" s="17" t="s">
        <v>40</v>
      </c>
      <c r="D51" s="9">
        <f>MAX(E37:E47)</f>
        <v>199.8941136840159</v>
      </c>
    </row>
    <row r="52" spans="1:4" ht="12.75">
      <c r="A52" s="17" t="s">
        <v>41</v>
      </c>
      <c r="D52" s="9">
        <f>MIN(E37:E47)</f>
        <v>126.5167139190107</v>
      </c>
    </row>
    <row r="53" spans="1:4" ht="12.75">
      <c r="A53" s="17" t="s">
        <v>42</v>
      </c>
      <c r="D53" s="10">
        <f>COUNTIF(B37:B47,"&gt;17,5")/COUNTA(A37:A47)</f>
        <v>0.45454545454545453</v>
      </c>
    </row>
    <row r="54" spans="1:4" ht="12.75">
      <c r="A54" s="17" t="s">
        <v>43</v>
      </c>
      <c r="D54" s="10">
        <f>COUNTIF(D37:D47,"&lt;3048")/COUNTA(D37:D47)</f>
        <v>0.7272727272727273</v>
      </c>
    </row>
  </sheetData>
  <sheetProtection password="C694" sheet="1" objects="1" scenarios="1"/>
  <printOptions/>
  <pageMargins left="0.44" right="0.44" top="0.49" bottom="0.43" header="0.5" footer="0.5"/>
  <pageSetup fitToHeight="1" fitToWidth="1" horizontalDpi="600" verticalDpi="6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Enel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Enel</dc:creator>
  <cp:keywords/>
  <dc:description/>
  <cp:lastModifiedBy>F.LoMonaco</cp:lastModifiedBy>
  <cp:lastPrinted>2005-12-09T11:28:55Z</cp:lastPrinted>
  <dcterms:created xsi:type="dcterms:W3CDTF">2003-03-04T19:20:28Z</dcterms:created>
  <dcterms:modified xsi:type="dcterms:W3CDTF">2006-12-12T16:18:14Z</dcterms:modified>
  <cp:category/>
  <cp:version/>
  <cp:contentType/>
  <cp:contentStatus/>
</cp:coreProperties>
</file>