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7305" activeTab="0"/>
  </bookViews>
  <sheets>
    <sheet name="da fare" sheetId="1" r:id="rId1"/>
    <sheet name="fatto" sheetId="2" r:id="rId2"/>
  </sheets>
  <definedNames/>
  <calcPr fullCalcOnLoad="1"/>
</workbook>
</file>

<file path=xl/sharedStrings.xml><?xml version="1.0" encoding="utf-8"?>
<sst xmlns="http://schemas.openxmlformats.org/spreadsheetml/2006/main" count="46" uniqueCount="23">
  <si>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</si>
  <si>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</si>
  <si>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</si>
  <si>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</si>
  <si>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</si>
  <si>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</si>
  <si>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</si>
  <si>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</si>
  <si>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</si>
  <si>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</si>
  <si>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</si>
  <si>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</si>
  <si>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TOT</t>
  </si>
  <si>
    <t>Nome</t>
  </si>
  <si>
    <t>Cognome</t>
  </si>
  <si>
    <t>MAX</t>
  </si>
  <si>
    <t>Quanti mesi?</t>
  </si>
  <si>
    <t>min</t>
  </si>
  <si>
    <t>matricola</t>
  </si>
  <si>
    <t>SOMMA</t>
  </si>
  <si>
    <t>Quanti anni?</t>
  </si>
  <si>
    <t>In colonna Q scrivo quanti sono i mesi nell'anno per i quali il valore è &gt; 25</t>
  </si>
  <si>
    <t>Se in colonna Q il numero di mesi è maggiore di 6, allora in colonna R scrivo 1, altrimenti 0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</si>
</sst>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5.5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4" fontId="0" fillId="4" borderId="0" xfId="17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3" borderId="0" xfId="0" applyFont="1" applyFill="1" applyAlignment="1">
      <alignment horizontal="right"/>
    </xf>
    <xf numFmtId="0" fontId="0" fillId="0" borderId="0" xfId="0" applyNumberFormat="1" applyAlignment="1">
      <alignment/>
    </xf>
    <xf numFmtId="0" fontId="0" fillId="8" borderId="0" xfId="0" applyNumberFormat="1" applyFill="1" applyAlignment="1">
      <alignment/>
    </xf>
    <xf numFmtId="0" fontId="0" fillId="5" borderId="0" xfId="0" applyNumberFormat="1" applyFill="1" applyAlignment="1">
      <alignment/>
    </xf>
    <xf numFmtId="0" fontId="0" fillId="3" borderId="0" xfId="0" applyNumberFormat="1" applyFill="1" applyAlignment="1">
      <alignment/>
    </xf>
    <xf numFmtId="0" fontId="0" fillId="2" borderId="4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4" borderId="0" xfId="17" applyNumberFormat="1" applyFill="1" applyAlignment="1">
      <alignment/>
    </xf>
    <xf numFmtId="0" fontId="0" fillId="2" borderId="5" xfId="0" applyNumberFormat="1" applyFill="1" applyBorder="1" applyAlignment="1">
      <alignment/>
    </xf>
    <xf numFmtId="0" fontId="0" fillId="2" borderId="6" xfId="0" applyNumberFormat="1" applyFill="1" applyBorder="1" applyAlignment="1">
      <alignment/>
    </xf>
    <xf numFmtId="0" fontId="0" fillId="7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fatto!$A$5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fatto!$B$5:$M$5</c:f>
              <c:numCache>
                <c:ptCount val="12"/>
                <c:pt idx="0">
                  <c:v>19</c:v>
                </c:pt>
                <c:pt idx="1">
                  <c:v>47</c:v>
                </c:pt>
                <c:pt idx="2">
                  <c:v>3</c:v>
                </c:pt>
                <c:pt idx="3">
                  <c:v>15</c:v>
                </c:pt>
                <c:pt idx="4">
                  <c:v>22</c:v>
                </c:pt>
                <c:pt idx="5">
                  <c:v>32</c:v>
                </c:pt>
                <c:pt idx="6">
                  <c:v>3</c:v>
                </c:pt>
                <c:pt idx="7">
                  <c:v>47</c:v>
                </c:pt>
                <c:pt idx="8">
                  <c:v>0</c:v>
                </c:pt>
                <c:pt idx="9">
                  <c:v>28</c:v>
                </c:pt>
                <c:pt idx="10">
                  <c:v>32</c:v>
                </c:pt>
                <c:pt idx="11">
                  <c:v>35</c:v>
                </c:pt>
              </c:numCache>
            </c:numRef>
          </c:val>
        </c:ser>
        <c:ser>
          <c:idx val="1"/>
          <c:order val="1"/>
          <c:tx>
            <c:strRef>
              <c:f>fatto!$A$7</c:f>
              <c:strCache>
                <c:ptCount val="1"/>
                <c:pt idx="0">
                  <c:v>1991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fatto!$B$7:$M$7</c:f>
              <c:numCache>
                <c:ptCount val="12"/>
                <c:pt idx="0">
                  <c:v>30</c:v>
                </c:pt>
                <c:pt idx="1">
                  <c:v>4</c:v>
                </c:pt>
                <c:pt idx="2">
                  <c:v>40</c:v>
                </c:pt>
                <c:pt idx="3">
                  <c:v>16</c:v>
                </c:pt>
                <c:pt idx="4">
                  <c:v>49</c:v>
                </c:pt>
                <c:pt idx="5">
                  <c:v>0</c:v>
                </c:pt>
                <c:pt idx="6">
                  <c:v>7</c:v>
                </c:pt>
                <c:pt idx="7">
                  <c:v>16</c:v>
                </c:pt>
                <c:pt idx="8">
                  <c:v>24</c:v>
                </c:pt>
                <c:pt idx="9">
                  <c:v>11</c:v>
                </c:pt>
                <c:pt idx="10">
                  <c:v>42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fatto!$A$9</c:f>
              <c:strCache>
                <c:ptCount val="1"/>
                <c:pt idx="0">
                  <c:v>1992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fatto!$B$4:$M$4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fatto!$B$9:$M$9</c:f>
              <c:numCache>
                <c:ptCount val="12"/>
                <c:pt idx="0">
                  <c:v>19</c:v>
                </c:pt>
                <c:pt idx="1">
                  <c:v>17</c:v>
                </c:pt>
                <c:pt idx="2">
                  <c:v>21</c:v>
                </c:pt>
                <c:pt idx="3">
                  <c:v>38</c:v>
                </c:pt>
                <c:pt idx="4">
                  <c:v>46</c:v>
                </c:pt>
                <c:pt idx="5">
                  <c:v>13</c:v>
                </c:pt>
                <c:pt idx="6">
                  <c:v>48</c:v>
                </c:pt>
                <c:pt idx="7">
                  <c:v>21</c:v>
                </c:pt>
                <c:pt idx="8">
                  <c:v>46</c:v>
                </c:pt>
                <c:pt idx="9">
                  <c:v>28</c:v>
                </c:pt>
                <c:pt idx="10">
                  <c:v>36</c:v>
                </c:pt>
                <c:pt idx="11">
                  <c:v>1</c:v>
                </c:pt>
              </c:numCache>
            </c:numRef>
          </c:val>
        </c:ser>
        <c:axId val="30937443"/>
        <c:axId val="10001532"/>
      </c:barChart>
      <c:catAx>
        <c:axId val="30937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001532"/>
        <c:crosses val="autoZero"/>
        <c:auto val="1"/>
        <c:lblOffset val="100"/>
        <c:noMultiLvlLbl val="0"/>
      </c:catAx>
      <c:valAx>
        <c:axId val="10001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937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57150</xdr:rowOff>
    </xdr:from>
    <xdr:to>
      <xdr:col>19</xdr:col>
      <xdr:colOff>523875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47625" y="5419725"/>
        <a:ext cx="786765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bestFit="1" customWidth="1"/>
    <col min="2" max="13" width="6.28125" style="0" bestFit="1" customWidth="1"/>
    <col min="14" max="14" width="7.28125" style="0" bestFit="1" customWidth="1"/>
    <col min="15" max="15" width="4.8515625" style="0" bestFit="1" customWidth="1"/>
    <col min="16" max="18" width="4.00390625" style="0" customWidth="1"/>
    <col min="19" max="19" width="6.28125" style="0" customWidth="1"/>
  </cols>
  <sheetData>
    <row r="1" spans="1:5" ht="12.75">
      <c r="A1" s="14" t="s">
        <v>13</v>
      </c>
      <c r="B1" s="14"/>
      <c r="C1" s="14" t="s">
        <v>14</v>
      </c>
      <c r="D1" s="14"/>
      <c r="E1" s="14" t="s">
        <v>18</v>
      </c>
    </row>
    <row r="2" spans="1:20" ht="12.75">
      <c r="A2" s="6"/>
      <c r="B2" s="6"/>
      <c r="C2" s="1"/>
      <c r="D2" s="1"/>
      <c r="E2" s="13"/>
      <c r="G2" s="16" t="s">
        <v>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6:18" ht="12.7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21</v>
      </c>
      <c r="R3" s="1"/>
    </row>
    <row r="4" spans="2:2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s="14" t="s">
        <v>12</v>
      </c>
      <c r="O4" s="19" t="s">
        <v>15</v>
      </c>
      <c r="P4" s="18" t="s">
        <v>17</v>
      </c>
      <c r="Q4" s="15"/>
      <c r="R4" s="16"/>
      <c r="S4" s="17" t="s">
        <v>16</v>
      </c>
      <c r="T4" s="5"/>
    </row>
    <row r="5" spans="1:19" s="22" customFormat="1" ht="12.75">
      <c r="A5" s="22">
        <v>1990</v>
      </c>
      <c r="B5" s="22">
        <v>19</v>
      </c>
      <c r="C5" s="22">
        <v>47</v>
      </c>
      <c r="D5" s="22">
        <v>3</v>
      </c>
      <c r="E5" s="22">
        <v>15</v>
      </c>
      <c r="F5" s="22">
        <v>22</v>
      </c>
      <c r="G5" s="22">
        <v>32</v>
      </c>
      <c r="H5" s="22">
        <v>3</v>
      </c>
      <c r="I5" s="22">
        <v>47</v>
      </c>
      <c r="J5" s="22">
        <v>0</v>
      </c>
      <c r="K5" s="22">
        <v>28</v>
      </c>
      <c r="L5" s="22">
        <v>32</v>
      </c>
      <c r="M5" s="22">
        <v>35</v>
      </c>
      <c r="O5" s="23"/>
      <c r="P5" s="24"/>
      <c r="Q5" s="25"/>
      <c r="R5" s="26"/>
      <c r="S5" s="27"/>
    </row>
    <row r="6" spans="2:19" s="22" customFormat="1" ht="12.75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3"/>
      <c r="P6" s="24"/>
      <c r="Q6" s="25"/>
      <c r="R6" s="29"/>
      <c r="S6" s="27"/>
    </row>
    <row r="7" spans="1:19" s="22" customFormat="1" ht="12.75">
      <c r="A7" s="22">
        <v>1991</v>
      </c>
      <c r="B7" s="22">
        <v>30</v>
      </c>
      <c r="C7" s="22">
        <v>4</v>
      </c>
      <c r="D7" s="22">
        <v>40</v>
      </c>
      <c r="E7" s="22">
        <v>16</v>
      </c>
      <c r="F7" s="22">
        <v>49</v>
      </c>
      <c r="G7" s="22">
        <v>0</v>
      </c>
      <c r="H7" s="22">
        <v>7</v>
      </c>
      <c r="I7" s="22">
        <v>16</v>
      </c>
      <c r="J7" s="22">
        <v>24</v>
      </c>
      <c r="K7" s="22">
        <v>11</v>
      </c>
      <c r="L7" s="22">
        <v>42</v>
      </c>
      <c r="M7" s="22">
        <v>2</v>
      </c>
      <c r="O7" s="23"/>
      <c r="P7" s="24"/>
      <c r="Q7" s="25"/>
      <c r="R7" s="29"/>
      <c r="S7" s="27"/>
    </row>
    <row r="8" spans="2:19" s="22" customFormat="1" ht="12.75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3"/>
      <c r="P8" s="24"/>
      <c r="Q8" s="25"/>
      <c r="R8" s="29"/>
      <c r="S8" s="27"/>
    </row>
    <row r="9" spans="1:19" s="22" customFormat="1" ht="12.75">
      <c r="A9" s="22">
        <v>1992</v>
      </c>
      <c r="B9" s="22">
        <v>19</v>
      </c>
      <c r="C9" s="22">
        <v>17</v>
      </c>
      <c r="D9" s="22">
        <v>21</v>
      </c>
      <c r="E9" s="22">
        <v>38</v>
      </c>
      <c r="F9" s="22">
        <v>46</v>
      </c>
      <c r="G9" s="22">
        <v>13</v>
      </c>
      <c r="H9" s="22">
        <v>48</v>
      </c>
      <c r="I9" s="22">
        <v>21</v>
      </c>
      <c r="J9" s="22">
        <v>46</v>
      </c>
      <c r="K9" s="22">
        <v>28</v>
      </c>
      <c r="L9" s="22">
        <v>36</v>
      </c>
      <c r="M9" s="22">
        <v>1</v>
      </c>
      <c r="O9" s="23"/>
      <c r="P9" s="24"/>
      <c r="Q9" s="25"/>
      <c r="R9" s="29"/>
      <c r="S9" s="27"/>
    </row>
    <row r="10" spans="2:19" s="22" customFormat="1" ht="12.7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3"/>
      <c r="P10" s="24"/>
      <c r="Q10" s="25"/>
      <c r="R10" s="29"/>
      <c r="S10" s="27"/>
    </row>
    <row r="11" spans="1:19" s="22" customFormat="1" ht="12.75">
      <c r="A11" s="22">
        <v>1993</v>
      </c>
      <c r="B11" s="22">
        <v>17</v>
      </c>
      <c r="C11" s="22">
        <v>1</v>
      </c>
      <c r="D11" s="22">
        <v>21</v>
      </c>
      <c r="E11" s="22">
        <v>40</v>
      </c>
      <c r="F11" s="22">
        <v>30</v>
      </c>
      <c r="G11" s="22">
        <v>15</v>
      </c>
      <c r="H11" s="22">
        <v>46</v>
      </c>
      <c r="I11" s="22">
        <v>8</v>
      </c>
      <c r="J11" s="22">
        <v>48</v>
      </c>
      <c r="K11" s="22">
        <v>46</v>
      </c>
      <c r="L11" s="22">
        <v>47</v>
      </c>
      <c r="M11" s="22">
        <v>3</v>
      </c>
      <c r="O11" s="23"/>
      <c r="P11" s="24"/>
      <c r="Q11" s="25"/>
      <c r="R11" s="29"/>
      <c r="S11" s="27"/>
    </row>
    <row r="12" spans="2:19" s="22" customFormat="1" ht="12.75"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3"/>
      <c r="P12" s="24"/>
      <c r="Q12" s="25"/>
      <c r="R12" s="29"/>
      <c r="S12" s="27"/>
    </row>
    <row r="13" spans="1:19" s="22" customFormat="1" ht="12.75">
      <c r="A13" s="22">
        <v>1994</v>
      </c>
      <c r="B13" s="22">
        <v>24</v>
      </c>
      <c r="C13" s="22">
        <v>43</v>
      </c>
      <c r="D13" s="22">
        <v>15</v>
      </c>
      <c r="E13" s="22">
        <v>36</v>
      </c>
      <c r="F13" s="22">
        <v>29</v>
      </c>
      <c r="G13" s="22">
        <v>39</v>
      </c>
      <c r="H13" s="22">
        <v>48</v>
      </c>
      <c r="I13" s="22">
        <v>23</v>
      </c>
      <c r="J13" s="22">
        <v>15</v>
      </c>
      <c r="K13" s="22">
        <v>13</v>
      </c>
      <c r="L13" s="22">
        <v>48</v>
      </c>
      <c r="M13" s="22">
        <v>2</v>
      </c>
      <c r="O13" s="23"/>
      <c r="P13" s="24"/>
      <c r="Q13" s="25"/>
      <c r="R13" s="29"/>
      <c r="S13" s="27"/>
    </row>
    <row r="14" spans="2:19" s="22" customFormat="1" ht="12.75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3"/>
      <c r="P14" s="24"/>
      <c r="Q14" s="25"/>
      <c r="R14" s="29"/>
      <c r="S14" s="27"/>
    </row>
    <row r="15" spans="1:19" s="22" customFormat="1" ht="12.75">
      <c r="A15" s="22">
        <v>1995</v>
      </c>
      <c r="B15" s="22">
        <v>28</v>
      </c>
      <c r="C15" s="22">
        <v>44</v>
      </c>
      <c r="D15" s="22">
        <v>39</v>
      </c>
      <c r="E15" s="22">
        <v>0</v>
      </c>
      <c r="F15" s="22">
        <v>19</v>
      </c>
      <c r="G15" s="22">
        <v>3</v>
      </c>
      <c r="H15" s="22">
        <v>33</v>
      </c>
      <c r="I15" s="22">
        <v>11</v>
      </c>
      <c r="J15" s="22">
        <v>5</v>
      </c>
      <c r="K15" s="22">
        <v>42</v>
      </c>
      <c r="L15" s="22">
        <v>33</v>
      </c>
      <c r="M15" s="22">
        <v>41</v>
      </c>
      <c r="O15" s="23"/>
      <c r="P15" s="24"/>
      <c r="Q15" s="25"/>
      <c r="R15" s="29"/>
      <c r="S15" s="27"/>
    </row>
    <row r="16" spans="2:19" s="22" customFormat="1" ht="12.7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3"/>
      <c r="P16" s="24"/>
      <c r="Q16" s="25"/>
      <c r="R16" s="29"/>
      <c r="S16" s="27"/>
    </row>
    <row r="17" spans="1:19" s="22" customFormat="1" ht="12.75">
      <c r="A17" s="22">
        <v>1996</v>
      </c>
      <c r="B17" s="22">
        <v>6</v>
      </c>
      <c r="C17" s="22">
        <v>48</v>
      </c>
      <c r="D17" s="22">
        <v>23</v>
      </c>
      <c r="E17" s="22">
        <v>1</v>
      </c>
      <c r="F17" s="22">
        <v>29</v>
      </c>
      <c r="G17" s="22">
        <v>33</v>
      </c>
      <c r="H17" s="22">
        <v>10</v>
      </c>
      <c r="I17" s="22">
        <v>36</v>
      </c>
      <c r="J17" s="22">
        <v>6</v>
      </c>
      <c r="K17" s="22">
        <v>23</v>
      </c>
      <c r="L17" s="22">
        <v>21</v>
      </c>
      <c r="M17" s="22">
        <v>38</v>
      </c>
      <c r="O17" s="23"/>
      <c r="P17" s="24"/>
      <c r="Q17" s="25"/>
      <c r="R17" s="29"/>
      <c r="S17" s="27"/>
    </row>
    <row r="18" spans="2:19" s="22" customFormat="1" ht="12.75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3"/>
      <c r="P18" s="24"/>
      <c r="Q18" s="25"/>
      <c r="R18" s="29"/>
      <c r="S18" s="27"/>
    </row>
    <row r="19" spans="1:19" s="22" customFormat="1" ht="12.75">
      <c r="A19" s="22">
        <v>1997</v>
      </c>
      <c r="B19" s="22">
        <v>11</v>
      </c>
      <c r="C19" s="22">
        <v>20</v>
      </c>
      <c r="D19" s="22">
        <v>49</v>
      </c>
      <c r="E19" s="22">
        <v>28</v>
      </c>
      <c r="F19" s="22">
        <v>17</v>
      </c>
      <c r="G19" s="22">
        <v>11</v>
      </c>
      <c r="H19" s="22">
        <v>26</v>
      </c>
      <c r="I19" s="22">
        <v>9</v>
      </c>
      <c r="J19" s="22">
        <v>18</v>
      </c>
      <c r="K19" s="22">
        <v>8</v>
      </c>
      <c r="L19" s="22">
        <v>3</v>
      </c>
      <c r="M19" s="22">
        <v>43</v>
      </c>
      <c r="O19" s="23"/>
      <c r="P19" s="24"/>
      <c r="Q19" s="25"/>
      <c r="R19" s="29"/>
      <c r="S19" s="27"/>
    </row>
    <row r="20" spans="2:19" s="22" customFormat="1" ht="12.75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3"/>
      <c r="P20" s="24"/>
      <c r="Q20" s="25"/>
      <c r="R20" s="29"/>
      <c r="S20" s="27"/>
    </row>
    <row r="21" spans="1:19" s="22" customFormat="1" ht="12.75">
      <c r="A21" s="22">
        <v>1998</v>
      </c>
      <c r="B21" s="22">
        <v>4</v>
      </c>
      <c r="C21" s="22">
        <v>37</v>
      </c>
      <c r="D21" s="22">
        <v>48</v>
      </c>
      <c r="E21" s="22">
        <v>32</v>
      </c>
      <c r="F21" s="22">
        <v>0</v>
      </c>
      <c r="G21" s="22">
        <v>34</v>
      </c>
      <c r="H21" s="22">
        <v>24</v>
      </c>
      <c r="I21" s="22">
        <v>36</v>
      </c>
      <c r="J21" s="22">
        <v>47</v>
      </c>
      <c r="K21" s="22">
        <v>28</v>
      </c>
      <c r="L21" s="22">
        <v>47</v>
      </c>
      <c r="M21" s="22">
        <v>4</v>
      </c>
      <c r="O21" s="23"/>
      <c r="P21" s="24"/>
      <c r="Q21" s="25"/>
      <c r="R21" s="29"/>
      <c r="S21" s="27"/>
    </row>
    <row r="22" spans="2:19" s="22" customFormat="1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3"/>
      <c r="P22" s="24"/>
      <c r="Q22" s="25"/>
      <c r="R22" s="29"/>
      <c r="S22" s="27"/>
    </row>
    <row r="23" spans="1:19" s="22" customFormat="1" ht="12.75">
      <c r="A23" s="22">
        <v>1999</v>
      </c>
      <c r="B23" s="22">
        <v>20</v>
      </c>
      <c r="C23" s="22">
        <v>48</v>
      </c>
      <c r="D23" s="22">
        <v>7</v>
      </c>
      <c r="E23" s="22">
        <v>15</v>
      </c>
      <c r="F23" s="22">
        <v>34</v>
      </c>
      <c r="G23" s="22">
        <v>31</v>
      </c>
      <c r="H23" s="22">
        <v>34</v>
      </c>
      <c r="I23" s="22">
        <v>7</v>
      </c>
      <c r="J23" s="22">
        <v>42</v>
      </c>
      <c r="K23" s="22">
        <v>9</v>
      </c>
      <c r="L23" s="22">
        <v>20</v>
      </c>
      <c r="M23" s="22">
        <v>45</v>
      </c>
      <c r="O23" s="23"/>
      <c r="P23" s="24"/>
      <c r="Q23" s="25"/>
      <c r="R23" s="29"/>
      <c r="S23" s="27"/>
    </row>
    <row r="24" spans="2:19" s="22" customFormat="1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3"/>
      <c r="P24" s="24"/>
      <c r="Q24" s="25"/>
      <c r="R24" s="29"/>
      <c r="S24" s="27"/>
    </row>
    <row r="25" spans="1:19" s="22" customFormat="1" ht="12.75">
      <c r="A25" s="22">
        <v>2000</v>
      </c>
      <c r="B25" s="22">
        <v>40</v>
      </c>
      <c r="C25" s="22">
        <v>33</v>
      </c>
      <c r="D25" s="22">
        <v>0</v>
      </c>
      <c r="E25" s="22">
        <v>49</v>
      </c>
      <c r="F25" s="22">
        <v>0</v>
      </c>
      <c r="G25" s="22">
        <v>13</v>
      </c>
      <c r="H25" s="22">
        <v>35</v>
      </c>
      <c r="I25" s="22">
        <v>15</v>
      </c>
      <c r="J25" s="22">
        <v>32</v>
      </c>
      <c r="K25" s="22">
        <v>36</v>
      </c>
      <c r="L25" s="22">
        <v>41</v>
      </c>
      <c r="M25" s="22">
        <v>47</v>
      </c>
      <c r="O25" s="23"/>
      <c r="P25" s="24"/>
      <c r="Q25" s="25"/>
      <c r="R25" s="29"/>
      <c r="S25" s="27"/>
    </row>
    <row r="26" spans="2:19" s="22" customFormat="1" ht="12.75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3"/>
      <c r="P26" s="24"/>
      <c r="Q26" s="25"/>
      <c r="R26" s="29"/>
      <c r="S26" s="27"/>
    </row>
    <row r="27" spans="1:19" s="22" customFormat="1" ht="12.75">
      <c r="A27" s="22">
        <v>2001</v>
      </c>
      <c r="B27" s="22">
        <v>14</v>
      </c>
      <c r="C27" s="22">
        <v>41</v>
      </c>
      <c r="D27" s="22">
        <v>12</v>
      </c>
      <c r="E27" s="22">
        <v>7</v>
      </c>
      <c r="F27" s="22">
        <v>20</v>
      </c>
      <c r="G27" s="22">
        <v>23</v>
      </c>
      <c r="H27" s="22">
        <v>22</v>
      </c>
      <c r="I27" s="22">
        <v>30</v>
      </c>
      <c r="J27" s="22">
        <v>28</v>
      </c>
      <c r="K27" s="22">
        <v>35</v>
      </c>
      <c r="L27" s="22">
        <v>42</v>
      </c>
      <c r="M27" s="22">
        <v>7</v>
      </c>
      <c r="O27" s="23"/>
      <c r="P27" s="24"/>
      <c r="Q27" s="25"/>
      <c r="R27" s="29"/>
      <c r="S27" s="27"/>
    </row>
    <row r="28" spans="2:19" s="22" customFormat="1" ht="12.75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3"/>
      <c r="P28" s="24"/>
      <c r="Q28" s="25"/>
      <c r="R28" s="29"/>
      <c r="S28" s="27"/>
    </row>
    <row r="29" spans="1:19" s="22" customFormat="1" ht="12.75">
      <c r="A29" s="22">
        <v>2002</v>
      </c>
      <c r="B29" s="22">
        <v>47</v>
      </c>
      <c r="C29" s="22">
        <v>36</v>
      </c>
      <c r="D29" s="22">
        <v>17</v>
      </c>
      <c r="E29" s="22">
        <v>9</v>
      </c>
      <c r="F29" s="22">
        <v>5</v>
      </c>
      <c r="G29" s="22">
        <v>45</v>
      </c>
      <c r="H29" s="22">
        <v>31</v>
      </c>
      <c r="I29" s="22">
        <v>24</v>
      </c>
      <c r="J29" s="22">
        <v>39</v>
      </c>
      <c r="K29" s="22">
        <v>32</v>
      </c>
      <c r="L29" s="22">
        <v>22</v>
      </c>
      <c r="M29" s="22">
        <v>24</v>
      </c>
      <c r="O29" s="23"/>
      <c r="P29" s="24"/>
      <c r="Q29" s="25"/>
      <c r="R29" s="29"/>
      <c r="S29" s="27"/>
    </row>
    <row r="30" spans="2:19" s="22" customFormat="1" ht="12.75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3"/>
      <c r="P30" s="24"/>
      <c r="Q30" s="25"/>
      <c r="R30" s="29"/>
      <c r="S30" s="27"/>
    </row>
    <row r="31" spans="1:19" s="22" customFormat="1" ht="13.5" thickBot="1">
      <c r="A31" s="22">
        <v>2003</v>
      </c>
      <c r="B31" s="22">
        <v>10</v>
      </c>
      <c r="C31" s="22">
        <v>38</v>
      </c>
      <c r="D31" s="22">
        <v>19</v>
      </c>
      <c r="E31" s="22">
        <v>47</v>
      </c>
      <c r="F31" s="22">
        <v>46</v>
      </c>
      <c r="G31" s="22">
        <v>2</v>
      </c>
      <c r="H31" s="22">
        <v>11</v>
      </c>
      <c r="I31" s="22">
        <v>26</v>
      </c>
      <c r="J31" s="22">
        <v>34</v>
      </c>
      <c r="K31" s="22">
        <v>14</v>
      </c>
      <c r="L31" s="22">
        <v>5</v>
      </c>
      <c r="M31" s="22">
        <v>30</v>
      </c>
      <c r="O31" s="23"/>
      <c r="P31" s="24"/>
      <c r="Q31" s="25"/>
      <c r="R31" s="30"/>
      <c r="S31" s="27"/>
    </row>
    <row r="32" spans="2:18" ht="13.5" thickBot="1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P32" s="7" t="s">
        <v>19</v>
      </c>
      <c r="Q32" s="8"/>
      <c r="R32" s="31"/>
    </row>
    <row r="33" spans="1:3" ht="12.75">
      <c r="A33" s="27"/>
      <c r="B33" s="17" t="s">
        <v>20</v>
      </c>
      <c r="C33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K8" sqref="K8"/>
    </sheetView>
  </sheetViews>
  <sheetFormatPr defaultColWidth="9.140625" defaultRowHeight="12.75"/>
  <cols>
    <col min="1" max="1" width="5.00390625" style="0" bestFit="1" customWidth="1"/>
    <col min="2" max="13" width="6.28125" style="0" bestFit="1" customWidth="1"/>
    <col min="14" max="14" width="7.28125" style="0" bestFit="1" customWidth="1"/>
    <col min="15" max="15" width="4.8515625" style="0" bestFit="1" customWidth="1"/>
    <col min="16" max="18" width="4.00390625" style="0" customWidth="1"/>
    <col min="19" max="19" width="6.28125" style="0" customWidth="1"/>
  </cols>
  <sheetData>
    <row r="1" spans="1:5" ht="12.75">
      <c r="A1" s="14" t="s">
        <v>13</v>
      </c>
      <c r="B1" s="14"/>
      <c r="C1" s="14" t="s">
        <v>14</v>
      </c>
      <c r="D1" s="14"/>
      <c r="E1" s="14" t="s">
        <v>18</v>
      </c>
    </row>
    <row r="2" spans="1:20" ht="12.75">
      <c r="A2" s="6"/>
      <c r="B2" s="6"/>
      <c r="C2" s="1"/>
      <c r="D2" s="1"/>
      <c r="E2" s="13"/>
      <c r="G2" s="16" t="s">
        <v>22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6:18" ht="12.75"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1" t="s">
        <v>21</v>
      </c>
      <c r="R3" s="1"/>
    </row>
    <row r="4" spans="2:20" ht="12.7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s="14" t="s">
        <v>12</v>
      </c>
      <c r="O4" s="19" t="s">
        <v>15</v>
      </c>
      <c r="P4" s="18" t="s">
        <v>17</v>
      </c>
      <c r="Q4" s="15"/>
      <c r="R4" s="16"/>
      <c r="S4" s="17" t="s">
        <v>16</v>
      </c>
      <c r="T4" s="5"/>
    </row>
    <row r="5" spans="1:19" ht="12.75">
      <c r="A5">
        <v>1990</v>
      </c>
      <c r="B5">
        <v>19</v>
      </c>
      <c r="C5">
        <v>47</v>
      </c>
      <c r="D5">
        <v>3</v>
      </c>
      <c r="E5">
        <v>15</v>
      </c>
      <c r="F5">
        <v>22</v>
      </c>
      <c r="G5">
        <v>32</v>
      </c>
      <c r="H5">
        <v>3</v>
      </c>
      <c r="I5">
        <v>47</v>
      </c>
      <c r="J5">
        <v>0</v>
      </c>
      <c r="K5">
        <v>28</v>
      </c>
      <c r="L5">
        <v>32</v>
      </c>
      <c r="M5">
        <v>35</v>
      </c>
      <c r="N5">
        <f>SUM(B5:M5)</f>
        <v>283</v>
      </c>
      <c r="O5" s="20">
        <f>MAX(B5:M5)</f>
        <v>47</v>
      </c>
      <c r="P5" s="4">
        <f>MIN(B5:M5)</f>
        <v>0</v>
      </c>
      <c r="Q5" s="2">
        <f>COUNTIF(B5:M5,"&gt;25")</f>
        <v>6</v>
      </c>
      <c r="R5" s="10">
        <f>IF(Q5&gt;6,1,0)</f>
        <v>0</v>
      </c>
      <c r="S5" s="5">
        <f>COUNT(B5:M5)</f>
        <v>12</v>
      </c>
    </row>
    <row r="6" spans="2:19" ht="12.75">
      <c r="B6" s="3">
        <f>B5/$N5</f>
        <v>0.06713780918727916</v>
      </c>
      <c r="C6" s="3">
        <f aca="true" t="shared" si="0" ref="C6:N6">C5/$N5</f>
        <v>0.16607773851590105</v>
      </c>
      <c r="D6" s="3">
        <f t="shared" si="0"/>
        <v>0.01060070671378092</v>
      </c>
      <c r="E6" s="3">
        <f t="shared" si="0"/>
        <v>0.053003533568904596</v>
      </c>
      <c r="F6" s="3">
        <f t="shared" si="0"/>
        <v>0.07773851590106007</v>
      </c>
      <c r="G6" s="3">
        <f t="shared" si="0"/>
        <v>0.11307420494699646</v>
      </c>
      <c r="H6" s="3">
        <f t="shared" si="0"/>
        <v>0.01060070671378092</v>
      </c>
      <c r="I6" s="3">
        <f t="shared" si="0"/>
        <v>0.16607773851590105</v>
      </c>
      <c r="J6" s="3">
        <f t="shared" si="0"/>
        <v>0</v>
      </c>
      <c r="K6" s="3">
        <f t="shared" si="0"/>
        <v>0.0989399293286219</v>
      </c>
      <c r="L6" s="3">
        <f t="shared" si="0"/>
        <v>0.11307420494699646</v>
      </c>
      <c r="M6" s="3">
        <f t="shared" si="0"/>
        <v>0.12367491166077739</v>
      </c>
      <c r="N6" s="3">
        <f t="shared" si="0"/>
        <v>1</v>
      </c>
      <c r="O6" s="20"/>
      <c r="P6" s="4"/>
      <c r="Q6" s="2"/>
      <c r="R6" s="11"/>
      <c r="S6" s="5"/>
    </row>
    <row r="7" spans="1:19" ht="12.75">
      <c r="A7">
        <v>1991</v>
      </c>
      <c r="B7">
        <v>30</v>
      </c>
      <c r="C7">
        <v>4</v>
      </c>
      <c r="D7">
        <v>40</v>
      </c>
      <c r="E7">
        <v>16</v>
      </c>
      <c r="F7">
        <v>49</v>
      </c>
      <c r="G7">
        <v>0</v>
      </c>
      <c r="H7">
        <v>7</v>
      </c>
      <c r="I7">
        <v>16</v>
      </c>
      <c r="J7">
        <v>24</v>
      </c>
      <c r="K7">
        <v>11</v>
      </c>
      <c r="L7">
        <v>42</v>
      </c>
      <c r="M7">
        <v>2</v>
      </c>
      <c r="N7">
        <f>SUM(B7:M7)</f>
        <v>241</v>
      </c>
      <c r="O7" s="20">
        <f>MAX(B7:M7)</f>
        <v>49</v>
      </c>
      <c r="P7" s="4">
        <f>MIN(B7:M7)</f>
        <v>0</v>
      </c>
      <c r="Q7" s="2">
        <f>COUNTIF(B7:M7,"&gt;25")</f>
        <v>4</v>
      </c>
      <c r="R7" s="11">
        <f>IF(Q7&gt;6,1,0)</f>
        <v>0</v>
      </c>
      <c r="S7" s="5">
        <f>COUNT(B7:M7)</f>
        <v>12</v>
      </c>
    </row>
    <row r="8" spans="2:19" ht="12.75">
      <c r="B8" s="3">
        <f aca="true" t="shared" si="1" ref="B8:N8">B7/$N7</f>
        <v>0.12448132780082988</v>
      </c>
      <c r="C8" s="3">
        <f t="shared" si="1"/>
        <v>0.016597510373443983</v>
      </c>
      <c r="D8" s="3">
        <f t="shared" si="1"/>
        <v>0.16597510373443983</v>
      </c>
      <c r="E8" s="3">
        <f t="shared" si="1"/>
        <v>0.06639004149377593</v>
      </c>
      <c r="F8" s="3">
        <f t="shared" si="1"/>
        <v>0.2033195020746888</v>
      </c>
      <c r="G8" s="3">
        <f t="shared" si="1"/>
        <v>0</v>
      </c>
      <c r="H8" s="3">
        <f t="shared" si="1"/>
        <v>0.029045643153526972</v>
      </c>
      <c r="I8" s="3">
        <f t="shared" si="1"/>
        <v>0.06639004149377593</v>
      </c>
      <c r="J8" s="3">
        <f t="shared" si="1"/>
        <v>0.0995850622406639</v>
      </c>
      <c r="K8" s="3">
        <f t="shared" si="1"/>
        <v>0.04564315352697095</v>
      </c>
      <c r="L8" s="3">
        <f t="shared" si="1"/>
        <v>0.17427385892116182</v>
      </c>
      <c r="M8" s="3">
        <f t="shared" si="1"/>
        <v>0.008298755186721992</v>
      </c>
      <c r="N8" s="3">
        <f t="shared" si="1"/>
        <v>1</v>
      </c>
      <c r="O8" s="20"/>
      <c r="P8" s="4"/>
      <c r="Q8" s="2"/>
      <c r="R8" s="11"/>
      <c r="S8" s="5"/>
    </row>
    <row r="9" spans="1:19" ht="12.75">
      <c r="A9">
        <v>1992</v>
      </c>
      <c r="B9">
        <v>19</v>
      </c>
      <c r="C9">
        <v>17</v>
      </c>
      <c r="D9">
        <v>21</v>
      </c>
      <c r="E9">
        <v>38</v>
      </c>
      <c r="F9">
        <v>46</v>
      </c>
      <c r="G9">
        <v>13</v>
      </c>
      <c r="H9">
        <v>48</v>
      </c>
      <c r="I9">
        <v>21</v>
      </c>
      <c r="J9">
        <v>46</v>
      </c>
      <c r="K9">
        <v>28</v>
      </c>
      <c r="L9">
        <v>36</v>
      </c>
      <c r="M9">
        <v>1</v>
      </c>
      <c r="N9">
        <f>SUM(B9:M9)</f>
        <v>334</v>
      </c>
      <c r="O9" s="20">
        <f>MAX(B9:M9)</f>
        <v>48</v>
      </c>
      <c r="P9" s="4">
        <f>MIN(B9:M9)</f>
        <v>1</v>
      </c>
      <c r="Q9" s="2">
        <f>COUNTIF(B9:M9,"&gt;25")</f>
        <v>6</v>
      </c>
      <c r="R9" s="11">
        <f>IF(Q9&gt;6,1,0)</f>
        <v>0</v>
      </c>
      <c r="S9" s="5">
        <f>COUNT(B9:M9)</f>
        <v>12</v>
      </c>
    </row>
    <row r="10" spans="2:19" ht="12.75">
      <c r="B10" s="3">
        <f aca="true" t="shared" si="2" ref="B10:N10">B9/$N9</f>
        <v>0.05688622754491018</v>
      </c>
      <c r="C10" s="3">
        <f t="shared" si="2"/>
        <v>0.05089820359281437</v>
      </c>
      <c r="D10" s="3">
        <f t="shared" si="2"/>
        <v>0.06287425149700598</v>
      </c>
      <c r="E10" s="3">
        <f t="shared" si="2"/>
        <v>0.11377245508982035</v>
      </c>
      <c r="F10" s="3">
        <f t="shared" si="2"/>
        <v>0.1377245508982036</v>
      </c>
      <c r="G10" s="3">
        <f t="shared" si="2"/>
        <v>0.038922155688622756</v>
      </c>
      <c r="H10" s="3">
        <f t="shared" si="2"/>
        <v>0.1437125748502994</v>
      </c>
      <c r="I10" s="3">
        <f t="shared" si="2"/>
        <v>0.06287425149700598</v>
      </c>
      <c r="J10" s="3">
        <f t="shared" si="2"/>
        <v>0.1377245508982036</v>
      </c>
      <c r="K10" s="3">
        <f t="shared" si="2"/>
        <v>0.08383233532934131</v>
      </c>
      <c r="L10" s="3">
        <f t="shared" si="2"/>
        <v>0.10778443113772455</v>
      </c>
      <c r="M10" s="3">
        <f t="shared" si="2"/>
        <v>0.0029940119760479044</v>
      </c>
      <c r="N10" s="3">
        <f t="shared" si="2"/>
        <v>1</v>
      </c>
      <c r="O10" s="20"/>
      <c r="P10" s="4"/>
      <c r="Q10" s="2"/>
      <c r="R10" s="11"/>
      <c r="S10" s="5"/>
    </row>
    <row r="11" spans="1:19" ht="12.75">
      <c r="A11">
        <v>1993</v>
      </c>
      <c r="B11">
        <v>17</v>
      </c>
      <c r="C11">
        <v>1</v>
      </c>
      <c r="D11">
        <v>21</v>
      </c>
      <c r="E11">
        <v>40</v>
      </c>
      <c r="F11">
        <v>30</v>
      </c>
      <c r="G11">
        <v>15</v>
      </c>
      <c r="H11">
        <v>46</v>
      </c>
      <c r="I11">
        <v>8</v>
      </c>
      <c r="J11">
        <v>48</v>
      </c>
      <c r="K11">
        <v>46</v>
      </c>
      <c r="L11">
        <v>47</v>
      </c>
      <c r="M11">
        <v>3</v>
      </c>
      <c r="N11">
        <f>SUM(B11:M11)</f>
        <v>322</v>
      </c>
      <c r="O11" s="20">
        <f>MAX(B11:M11)</f>
        <v>48</v>
      </c>
      <c r="P11" s="4">
        <f>MIN(B11:M11)</f>
        <v>1</v>
      </c>
      <c r="Q11" s="2">
        <f>COUNTIF(B11:M11,"&gt;25")</f>
        <v>6</v>
      </c>
      <c r="R11" s="11">
        <f>IF(Q11&gt;6,1,0)</f>
        <v>0</v>
      </c>
      <c r="S11" s="5">
        <f>COUNT(B11:M11)</f>
        <v>12</v>
      </c>
    </row>
    <row r="12" spans="2:19" ht="12.75">
      <c r="B12" s="3">
        <f aca="true" t="shared" si="3" ref="B12:N12">B11/$N11</f>
        <v>0.052795031055900624</v>
      </c>
      <c r="C12" s="3">
        <f t="shared" si="3"/>
        <v>0.003105590062111801</v>
      </c>
      <c r="D12" s="3">
        <f t="shared" si="3"/>
        <v>0.06521739130434782</v>
      </c>
      <c r="E12" s="3">
        <f t="shared" si="3"/>
        <v>0.12422360248447205</v>
      </c>
      <c r="F12" s="3">
        <f t="shared" si="3"/>
        <v>0.09316770186335403</v>
      </c>
      <c r="G12" s="3">
        <f t="shared" si="3"/>
        <v>0.046583850931677016</v>
      </c>
      <c r="H12" s="3">
        <f t="shared" si="3"/>
        <v>0.14285714285714285</v>
      </c>
      <c r="I12" s="3">
        <f t="shared" si="3"/>
        <v>0.024844720496894408</v>
      </c>
      <c r="J12" s="3">
        <f t="shared" si="3"/>
        <v>0.14906832298136646</v>
      </c>
      <c r="K12" s="3">
        <f t="shared" si="3"/>
        <v>0.14285714285714285</v>
      </c>
      <c r="L12" s="3">
        <f t="shared" si="3"/>
        <v>0.14596273291925466</v>
      </c>
      <c r="M12" s="3">
        <f t="shared" si="3"/>
        <v>0.009316770186335404</v>
      </c>
      <c r="N12" s="3">
        <f t="shared" si="3"/>
        <v>1</v>
      </c>
      <c r="O12" s="20"/>
      <c r="P12" s="4"/>
      <c r="Q12" s="2"/>
      <c r="R12" s="11"/>
      <c r="S12" s="5"/>
    </row>
    <row r="13" spans="1:19" ht="12.75">
      <c r="A13">
        <v>1994</v>
      </c>
      <c r="B13">
        <v>24</v>
      </c>
      <c r="C13">
        <v>43</v>
      </c>
      <c r="D13">
        <v>15</v>
      </c>
      <c r="E13">
        <v>36</v>
      </c>
      <c r="F13">
        <v>29</v>
      </c>
      <c r="G13">
        <v>39</v>
      </c>
      <c r="H13">
        <v>48</v>
      </c>
      <c r="I13">
        <v>23</v>
      </c>
      <c r="J13">
        <v>15</v>
      </c>
      <c r="K13">
        <v>13</v>
      </c>
      <c r="L13">
        <v>48</v>
      </c>
      <c r="M13">
        <v>2</v>
      </c>
      <c r="N13">
        <f>SUM(B13:M13)</f>
        <v>335</v>
      </c>
      <c r="O13" s="20">
        <f>MAX(B13:M13)</f>
        <v>48</v>
      </c>
      <c r="P13" s="4">
        <f>MIN(B13:M13)</f>
        <v>2</v>
      </c>
      <c r="Q13" s="2">
        <f>COUNTIF(B13:M13,"&gt;25")</f>
        <v>6</v>
      </c>
      <c r="R13" s="11">
        <f>IF(Q13&gt;6,1,0)</f>
        <v>0</v>
      </c>
      <c r="S13" s="5">
        <f>COUNT(B13:M13)</f>
        <v>12</v>
      </c>
    </row>
    <row r="14" spans="2:19" ht="12.75">
      <c r="B14" s="3">
        <f aca="true" t="shared" si="4" ref="B14:N14">B13/$N13</f>
        <v>0.07164179104477612</v>
      </c>
      <c r="C14" s="3">
        <f t="shared" si="4"/>
        <v>0.12835820895522387</v>
      </c>
      <c r="D14" s="3">
        <f t="shared" si="4"/>
        <v>0.04477611940298507</v>
      </c>
      <c r="E14" s="3">
        <f t="shared" si="4"/>
        <v>0.10746268656716418</v>
      </c>
      <c r="F14" s="3">
        <f t="shared" si="4"/>
        <v>0.08656716417910448</v>
      </c>
      <c r="G14" s="3">
        <f t="shared" si="4"/>
        <v>0.11641791044776119</v>
      </c>
      <c r="H14" s="3">
        <f t="shared" si="4"/>
        <v>0.14328358208955225</v>
      </c>
      <c r="I14" s="3">
        <f t="shared" si="4"/>
        <v>0.06865671641791045</v>
      </c>
      <c r="J14" s="3">
        <f t="shared" si="4"/>
        <v>0.04477611940298507</v>
      </c>
      <c r="K14" s="3">
        <f t="shared" si="4"/>
        <v>0.03880597014925373</v>
      </c>
      <c r="L14" s="3">
        <f t="shared" si="4"/>
        <v>0.14328358208955225</v>
      </c>
      <c r="M14" s="3">
        <f t="shared" si="4"/>
        <v>0.005970149253731343</v>
      </c>
      <c r="N14" s="3">
        <f t="shared" si="4"/>
        <v>1</v>
      </c>
      <c r="O14" s="20"/>
      <c r="P14" s="4"/>
      <c r="Q14" s="2"/>
      <c r="R14" s="11"/>
      <c r="S14" s="5"/>
    </row>
    <row r="15" spans="1:19" ht="12.75">
      <c r="A15">
        <v>1995</v>
      </c>
      <c r="B15">
        <v>28</v>
      </c>
      <c r="C15">
        <v>44</v>
      </c>
      <c r="D15">
        <v>39</v>
      </c>
      <c r="E15">
        <v>0</v>
      </c>
      <c r="F15">
        <v>19</v>
      </c>
      <c r="G15">
        <v>3</v>
      </c>
      <c r="H15">
        <v>33</v>
      </c>
      <c r="I15">
        <v>11</v>
      </c>
      <c r="J15">
        <v>5</v>
      </c>
      <c r="K15">
        <v>42</v>
      </c>
      <c r="L15">
        <v>33</v>
      </c>
      <c r="M15">
        <v>41</v>
      </c>
      <c r="N15">
        <f>SUM(B15:M15)</f>
        <v>298</v>
      </c>
      <c r="O15" s="20">
        <f>MAX(B15:M15)</f>
        <v>44</v>
      </c>
      <c r="P15" s="4">
        <f>MIN(B15:M15)</f>
        <v>0</v>
      </c>
      <c r="Q15" s="2">
        <f>COUNTIF(B15:M15,"&gt;25")</f>
        <v>7</v>
      </c>
      <c r="R15" s="11">
        <f>IF(Q15&gt;6,1,0)</f>
        <v>1</v>
      </c>
      <c r="S15" s="5">
        <f>COUNT(B15:M15)</f>
        <v>12</v>
      </c>
    </row>
    <row r="16" spans="2:19" ht="12.75">
      <c r="B16" s="3">
        <f aca="true" t="shared" si="5" ref="B16:N16">B15/$N15</f>
        <v>0.09395973154362416</v>
      </c>
      <c r="C16" s="3">
        <f t="shared" si="5"/>
        <v>0.1476510067114094</v>
      </c>
      <c r="D16" s="3">
        <f t="shared" si="5"/>
        <v>0.13087248322147652</v>
      </c>
      <c r="E16" s="3">
        <f t="shared" si="5"/>
        <v>0</v>
      </c>
      <c r="F16" s="3">
        <f t="shared" si="5"/>
        <v>0.06375838926174497</v>
      </c>
      <c r="G16" s="3">
        <f t="shared" si="5"/>
        <v>0.010067114093959731</v>
      </c>
      <c r="H16" s="3">
        <f t="shared" si="5"/>
        <v>0.11073825503355705</v>
      </c>
      <c r="I16" s="3">
        <f t="shared" si="5"/>
        <v>0.03691275167785235</v>
      </c>
      <c r="J16" s="3">
        <f t="shared" si="5"/>
        <v>0.016778523489932886</v>
      </c>
      <c r="K16" s="3">
        <f t="shared" si="5"/>
        <v>0.14093959731543623</v>
      </c>
      <c r="L16" s="3">
        <f t="shared" si="5"/>
        <v>0.11073825503355705</v>
      </c>
      <c r="M16" s="3">
        <f t="shared" si="5"/>
        <v>0.13758389261744966</v>
      </c>
      <c r="N16" s="3">
        <f t="shared" si="5"/>
        <v>1</v>
      </c>
      <c r="O16" s="20"/>
      <c r="P16" s="4"/>
      <c r="Q16" s="2"/>
      <c r="R16" s="11"/>
      <c r="S16" s="5"/>
    </row>
    <row r="17" spans="1:19" ht="12.75">
      <c r="A17">
        <v>1996</v>
      </c>
      <c r="B17">
        <v>6</v>
      </c>
      <c r="C17">
        <v>48</v>
      </c>
      <c r="D17">
        <v>23</v>
      </c>
      <c r="E17">
        <v>1</v>
      </c>
      <c r="F17">
        <v>29</v>
      </c>
      <c r="G17">
        <v>33</v>
      </c>
      <c r="H17">
        <v>10</v>
      </c>
      <c r="I17">
        <v>36</v>
      </c>
      <c r="J17">
        <v>6</v>
      </c>
      <c r="K17">
        <v>23</v>
      </c>
      <c r="L17">
        <v>21</v>
      </c>
      <c r="M17">
        <v>38</v>
      </c>
      <c r="N17">
        <f>SUM(B17:M17)</f>
        <v>274</v>
      </c>
      <c r="O17" s="20">
        <f>MAX(B17:M17)</f>
        <v>48</v>
      </c>
      <c r="P17" s="4">
        <f>MIN(B17:M17)</f>
        <v>1</v>
      </c>
      <c r="Q17" s="2">
        <f>COUNTIF(B17:M17,"&gt;25")</f>
        <v>5</v>
      </c>
      <c r="R17" s="11">
        <f>IF(Q17&gt;6,1,0)</f>
        <v>0</v>
      </c>
      <c r="S17" s="5">
        <f>COUNT(B17:M17)</f>
        <v>12</v>
      </c>
    </row>
    <row r="18" spans="2:19" ht="12.75">
      <c r="B18" s="3">
        <f aca="true" t="shared" si="6" ref="B18:N18">B17/$N17</f>
        <v>0.021897810218978103</v>
      </c>
      <c r="C18" s="3">
        <f t="shared" si="6"/>
        <v>0.17518248175182483</v>
      </c>
      <c r="D18" s="3">
        <f t="shared" si="6"/>
        <v>0.08394160583941605</v>
      </c>
      <c r="E18" s="3">
        <f t="shared" si="6"/>
        <v>0.0036496350364963502</v>
      </c>
      <c r="F18" s="3">
        <f t="shared" si="6"/>
        <v>0.10583941605839416</v>
      </c>
      <c r="G18" s="3">
        <f t="shared" si="6"/>
        <v>0.12043795620437957</v>
      </c>
      <c r="H18" s="3">
        <f t="shared" si="6"/>
        <v>0.0364963503649635</v>
      </c>
      <c r="I18" s="3">
        <f t="shared" si="6"/>
        <v>0.13138686131386862</v>
      </c>
      <c r="J18" s="3">
        <f t="shared" si="6"/>
        <v>0.021897810218978103</v>
      </c>
      <c r="K18" s="3">
        <f t="shared" si="6"/>
        <v>0.08394160583941605</v>
      </c>
      <c r="L18" s="3">
        <f t="shared" si="6"/>
        <v>0.07664233576642336</v>
      </c>
      <c r="M18" s="3">
        <f t="shared" si="6"/>
        <v>0.1386861313868613</v>
      </c>
      <c r="N18" s="3">
        <f t="shared" si="6"/>
        <v>1</v>
      </c>
      <c r="O18" s="20"/>
      <c r="P18" s="4"/>
      <c r="Q18" s="2"/>
      <c r="R18" s="11"/>
      <c r="S18" s="5"/>
    </row>
    <row r="19" spans="1:19" ht="12.75">
      <c r="A19">
        <v>1997</v>
      </c>
      <c r="B19">
        <v>11</v>
      </c>
      <c r="C19">
        <v>20</v>
      </c>
      <c r="D19">
        <v>49</v>
      </c>
      <c r="E19">
        <v>28</v>
      </c>
      <c r="F19">
        <v>17</v>
      </c>
      <c r="G19">
        <v>11</v>
      </c>
      <c r="H19">
        <v>26</v>
      </c>
      <c r="I19">
        <v>9</v>
      </c>
      <c r="J19">
        <v>18</v>
      </c>
      <c r="K19">
        <v>8</v>
      </c>
      <c r="L19">
        <v>3</v>
      </c>
      <c r="M19">
        <v>43</v>
      </c>
      <c r="N19">
        <f>SUM(B19:M19)</f>
        <v>243</v>
      </c>
      <c r="O19" s="20">
        <f>MAX(B19:M19)</f>
        <v>49</v>
      </c>
      <c r="P19" s="4">
        <f>MIN(B19:M19)</f>
        <v>3</v>
      </c>
      <c r="Q19" s="2">
        <f>COUNTIF(B19:M19,"&gt;25")</f>
        <v>4</v>
      </c>
      <c r="R19" s="11">
        <f>IF(Q19&gt;6,1,0)</f>
        <v>0</v>
      </c>
      <c r="S19" s="5">
        <f>COUNT(B19:M19)</f>
        <v>12</v>
      </c>
    </row>
    <row r="20" spans="2:19" ht="12.75">
      <c r="B20" s="3">
        <f aca="true" t="shared" si="7" ref="B20:N20">B19/$N19</f>
        <v>0.04526748971193416</v>
      </c>
      <c r="C20" s="3">
        <f t="shared" si="7"/>
        <v>0.0823045267489712</v>
      </c>
      <c r="D20" s="3">
        <f t="shared" si="7"/>
        <v>0.20164609053497942</v>
      </c>
      <c r="E20" s="3">
        <f t="shared" si="7"/>
        <v>0.11522633744855967</v>
      </c>
      <c r="F20" s="3">
        <f t="shared" si="7"/>
        <v>0.06995884773662552</v>
      </c>
      <c r="G20" s="3">
        <f t="shared" si="7"/>
        <v>0.04526748971193416</v>
      </c>
      <c r="H20" s="3">
        <f t="shared" si="7"/>
        <v>0.10699588477366255</v>
      </c>
      <c r="I20" s="3">
        <f t="shared" si="7"/>
        <v>0.037037037037037035</v>
      </c>
      <c r="J20" s="3">
        <f t="shared" si="7"/>
        <v>0.07407407407407407</v>
      </c>
      <c r="K20" s="3">
        <f t="shared" si="7"/>
        <v>0.03292181069958848</v>
      </c>
      <c r="L20" s="3">
        <f t="shared" si="7"/>
        <v>0.012345679012345678</v>
      </c>
      <c r="M20" s="3">
        <f t="shared" si="7"/>
        <v>0.17695473251028807</v>
      </c>
      <c r="N20" s="3">
        <f t="shared" si="7"/>
        <v>1</v>
      </c>
      <c r="O20" s="20"/>
      <c r="P20" s="4"/>
      <c r="Q20" s="2"/>
      <c r="R20" s="11"/>
      <c r="S20" s="5"/>
    </row>
    <row r="21" spans="1:19" ht="12.75">
      <c r="A21">
        <v>1998</v>
      </c>
      <c r="B21">
        <v>4</v>
      </c>
      <c r="C21">
        <v>37</v>
      </c>
      <c r="D21">
        <v>48</v>
      </c>
      <c r="E21">
        <v>32</v>
      </c>
      <c r="F21">
        <v>0</v>
      </c>
      <c r="G21">
        <v>34</v>
      </c>
      <c r="H21">
        <v>24</v>
      </c>
      <c r="I21">
        <v>36</v>
      </c>
      <c r="J21">
        <v>47</v>
      </c>
      <c r="K21">
        <v>28</v>
      </c>
      <c r="L21">
        <v>47</v>
      </c>
      <c r="M21">
        <v>4</v>
      </c>
      <c r="N21">
        <f>SUM(B21:M21)</f>
        <v>341</v>
      </c>
      <c r="O21" s="20">
        <f>MAX(B21:M21)</f>
        <v>48</v>
      </c>
      <c r="P21" s="4">
        <f>MIN(B21:M21)</f>
        <v>0</v>
      </c>
      <c r="Q21" s="2">
        <f>COUNTIF(B21:M21,"&gt;25")</f>
        <v>8</v>
      </c>
      <c r="R21" s="11">
        <f>IF(Q21&gt;6,1,0)</f>
        <v>1</v>
      </c>
      <c r="S21" s="5">
        <f>COUNT(B21:M21)</f>
        <v>12</v>
      </c>
    </row>
    <row r="22" spans="2:19" ht="12.75">
      <c r="B22" s="3">
        <f aca="true" t="shared" si="8" ref="B22:N22">B21/$N21</f>
        <v>0.011730205278592375</v>
      </c>
      <c r="C22" s="3">
        <f t="shared" si="8"/>
        <v>0.10850439882697947</v>
      </c>
      <c r="D22" s="3">
        <f t="shared" si="8"/>
        <v>0.14076246334310852</v>
      </c>
      <c r="E22" s="3">
        <f t="shared" si="8"/>
        <v>0.093841642228739</v>
      </c>
      <c r="F22" s="3">
        <f t="shared" si="8"/>
        <v>0</v>
      </c>
      <c r="G22" s="3">
        <f t="shared" si="8"/>
        <v>0.09970674486803519</v>
      </c>
      <c r="H22" s="3">
        <f t="shared" si="8"/>
        <v>0.07038123167155426</v>
      </c>
      <c r="I22" s="3">
        <f t="shared" si="8"/>
        <v>0.10557184750733138</v>
      </c>
      <c r="J22" s="3">
        <f t="shared" si="8"/>
        <v>0.1378299120234604</v>
      </c>
      <c r="K22" s="3">
        <f t="shared" si="8"/>
        <v>0.08211143695014662</v>
      </c>
      <c r="L22" s="3">
        <f t="shared" si="8"/>
        <v>0.1378299120234604</v>
      </c>
      <c r="M22" s="3">
        <f t="shared" si="8"/>
        <v>0.011730205278592375</v>
      </c>
      <c r="N22" s="3">
        <f t="shared" si="8"/>
        <v>1</v>
      </c>
      <c r="O22" s="20"/>
      <c r="P22" s="4"/>
      <c r="Q22" s="2"/>
      <c r="R22" s="11"/>
      <c r="S22" s="5"/>
    </row>
    <row r="23" spans="1:19" ht="12.75">
      <c r="A23">
        <v>1999</v>
      </c>
      <c r="B23">
        <v>20</v>
      </c>
      <c r="C23">
        <v>48</v>
      </c>
      <c r="D23">
        <v>7</v>
      </c>
      <c r="E23">
        <v>15</v>
      </c>
      <c r="F23">
        <v>34</v>
      </c>
      <c r="G23">
        <v>31</v>
      </c>
      <c r="H23">
        <v>34</v>
      </c>
      <c r="I23">
        <v>7</v>
      </c>
      <c r="J23">
        <v>42</v>
      </c>
      <c r="K23">
        <v>9</v>
      </c>
      <c r="L23">
        <v>20</v>
      </c>
      <c r="M23">
        <v>45</v>
      </c>
      <c r="N23">
        <f>SUM(B23:M23)</f>
        <v>312</v>
      </c>
      <c r="O23" s="20">
        <f>MAX(B23:M23)</f>
        <v>48</v>
      </c>
      <c r="P23" s="4">
        <f>MIN(B23:M23)</f>
        <v>7</v>
      </c>
      <c r="Q23" s="2">
        <f>COUNTIF(B23:M23,"&gt;25")</f>
        <v>6</v>
      </c>
      <c r="R23" s="11">
        <f>IF(Q23&gt;6,1,0)</f>
        <v>0</v>
      </c>
      <c r="S23" s="5">
        <f>COUNT(B23:M23)</f>
        <v>12</v>
      </c>
    </row>
    <row r="24" spans="2:19" ht="12.75">
      <c r="B24" s="3">
        <f aca="true" t="shared" si="9" ref="B24:N24">B23/$N23</f>
        <v>0.0641025641025641</v>
      </c>
      <c r="C24" s="3">
        <f t="shared" si="9"/>
        <v>0.15384615384615385</v>
      </c>
      <c r="D24" s="3">
        <f t="shared" si="9"/>
        <v>0.022435897435897436</v>
      </c>
      <c r="E24" s="3">
        <f t="shared" si="9"/>
        <v>0.04807692307692308</v>
      </c>
      <c r="F24" s="3">
        <f t="shared" si="9"/>
        <v>0.10897435897435898</v>
      </c>
      <c r="G24" s="3">
        <f t="shared" si="9"/>
        <v>0.09935897435897435</v>
      </c>
      <c r="H24" s="3">
        <f t="shared" si="9"/>
        <v>0.10897435897435898</v>
      </c>
      <c r="I24" s="3">
        <f t="shared" si="9"/>
        <v>0.022435897435897436</v>
      </c>
      <c r="J24" s="3">
        <f t="shared" si="9"/>
        <v>0.1346153846153846</v>
      </c>
      <c r="K24" s="3">
        <f t="shared" si="9"/>
        <v>0.028846153846153848</v>
      </c>
      <c r="L24" s="3">
        <f t="shared" si="9"/>
        <v>0.0641025641025641</v>
      </c>
      <c r="M24" s="3">
        <f t="shared" si="9"/>
        <v>0.14423076923076922</v>
      </c>
      <c r="N24" s="3">
        <f t="shared" si="9"/>
        <v>1</v>
      </c>
      <c r="O24" s="20"/>
      <c r="P24" s="4"/>
      <c r="Q24" s="2"/>
      <c r="R24" s="11"/>
      <c r="S24" s="5"/>
    </row>
    <row r="25" spans="1:19" ht="12.75">
      <c r="A25">
        <v>2000</v>
      </c>
      <c r="B25">
        <v>40</v>
      </c>
      <c r="C25">
        <v>33</v>
      </c>
      <c r="D25">
        <v>0</v>
      </c>
      <c r="E25">
        <v>49</v>
      </c>
      <c r="F25">
        <v>0</v>
      </c>
      <c r="G25">
        <v>13</v>
      </c>
      <c r="H25">
        <v>35</v>
      </c>
      <c r="I25">
        <v>15</v>
      </c>
      <c r="J25">
        <v>32</v>
      </c>
      <c r="K25">
        <v>36</v>
      </c>
      <c r="L25">
        <v>41</v>
      </c>
      <c r="M25">
        <v>47</v>
      </c>
      <c r="N25">
        <f>SUM(B25:M25)</f>
        <v>341</v>
      </c>
      <c r="O25" s="20">
        <f>MAX(B25:M25)</f>
        <v>49</v>
      </c>
      <c r="P25" s="4">
        <f>MIN(B25:M25)</f>
        <v>0</v>
      </c>
      <c r="Q25" s="2">
        <f>COUNTIF(B25:M25,"&gt;25")</f>
        <v>8</v>
      </c>
      <c r="R25" s="11">
        <f>IF(Q25&gt;6,1,0)</f>
        <v>1</v>
      </c>
      <c r="S25" s="5">
        <f>COUNT(B25:M25)</f>
        <v>12</v>
      </c>
    </row>
    <row r="26" spans="2:19" ht="12.75">
      <c r="B26" s="3">
        <f aca="true" t="shared" si="10" ref="B26:N26">B25/$N25</f>
        <v>0.11730205278592376</v>
      </c>
      <c r="C26" s="3">
        <f t="shared" si="10"/>
        <v>0.0967741935483871</v>
      </c>
      <c r="D26" s="3">
        <f t="shared" si="10"/>
        <v>0</v>
      </c>
      <c r="E26" s="3">
        <f t="shared" si="10"/>
        <v>0.1436950146627566</v>
      </c>
      <c r="F26" s="3">
        <f t="shared" si="10"/>
        <v>0</v>
      </c>
      <c r="G26" s="3">
        <f t="shared" si="10"/>
        <v>0.03812316715542522</v>
      </c>
      <c r="H26" s="3">
        <f t="shared" si="10"/>
        <v>0.10263929618768329</v>
      </c>
      <c r="I26" s="3">
        <f t="shared" si="10"/>
        <v>0.04398826979472141</v>
      </c>
      <c r="J26" s="3">
        <f t="shared" si="10"/>
        <v>0.093841642228739</v>
      </c>
      <c r="K26" s="3">
        <f t="shared" si="10"/>
        <v>0.10557184750733138</v>
      </c>
      <c r="L26" s="3">
        <f t="shared" si="10"/>
        <v>0.12023460410557185</v>
      </c>
      <c r="M26" s="3">
        <f t="shared" si="10"/>
        <v>0.1378299120234604</v>
      </c>
      <c r="N26" s="3">
        <f t="shared" si="10"/>
        <v>1</v>
      </c>
      <c r="O26" s="20"/>
      <c r="P26" s="4"/>
      <c r="Q26" s="2"/>
      <c r="R26" s="11"/>
      <c r="S26" s="5"/>
    </row>
    <row r="27" spans="1:19" ht="12.75">
      <c r="A27">
        <v>2001</v>
      </c>
      <c r="B27">
        <v>14</v>
      </c>
      <c r="C27">
        <v>41</v>
      </c>
      <c r="D27">
        <v>12</v>
      </c>
      <c r="E27">
        <v>7</v>
      </c>
      <c r="F27">
        <v>20</v>
      </c>
      <c r="G27">
        <v>23</v>
      </c>
      <c r="H27">
        <v>22</v>
      </c>
      <c r="I27">
        <v>30</v>
      </c>
      <c r="J27">
        <v>28</v>
      </c>
      <c r="K27">
        <v>35</v>
      </c>
      <c r="L27">
        <v>42</v>
      </c>
      <c r="M27">
        <v>7</v>
      </c>
      <c r="N27">
        <f>SUM(B27:M27)</f>
        <v>281</v>
      </c>
      <c r="O27" s="20">
        <f>MAX(B27:M27)</f>
        <v>42</v>
      </c>
      <c r="P27" s="4">
        <f>MIN(B27:M27)</f>
        <v>7</v>
      </c>
      <c r="Q27" s="2">
        <f>COUNTIF(B27:M27,"&gt;25")</f>
        <v>5</v>
      </c>
      <c r="R27" s="11">
        <f>IF(Q27&gt;6,1,0)</f>
        <v>0</v>
      </c>
      <c r="S27" s="5">
        <f>COUNT(B27:M27)</f>
        <v>12</v>
      </c>
    </row>
    <row r="28" spans="2:19" ht="12.75">
      <c r="B28" s="3">
        <f aca="true" t="shared" si="11" ref="B28:N28">B27/$N27</f>
        <v>0.0498220640569395</v>
      </c>
      <c r="C28" s="3">
        <f t="shared" si="11"/>
        <v>0.14590747330960854</v>
      </c>
      <c r="D28" s="3">
        <f t="shared" si="11"/>
        <v>0.042704626334519574</v>
      </c>
      <c r="E28" s="3">
        <f t="shared" si="11"/>
        <v>0.02491103202846975</v>
      </c>
      <c r="F28" s="3">
        <f t="shared" si="11"/>
        <v>0.0711743772241993</v>
      </c>
      <c r="G28" s="3">
        <f t="shared" si="11"/>
        <v>0.08185053380782918</v>
      </c>
      <c r="H28" s="3">
        <f t="shared" si="11"/>
        <v>0.07829181494661921</v>
      </c>
      <c r="I28" s="3">
        <f t="shared" si="11"/>
        <v>0.10676156583629894</v>
      </c>
      <c r="J28" s="3">
        <f t="shared" si="11"/>
        <v>0.099644128113879</v>
      </c>
      <c r="K28" s="3">
        <f t="shared" si="11"/>
        <v>0.12455516014234876</v>
      </c>
      <c r="L28" s="3">
        <f t="shared" si="11"/>
        <v>0.1494661921708185</v>
      </c>
      <c r="M28" s="3">
        <f t="shared" si="11"/>
        <v>0.02491103202846975</v>
      </c>
      <c r="N28" s="3">
        <f t="shared" si="11"/>
        <v>1</v>
      </c>
      <c r="O28" s="20"/>
      <c r="P28" s="4"/>
      <c r="Q28" s="2"/>
      <c r="R28" s="11"/>
      <c r="S28" s="5"/>
    </row>
    <row r="29" spans="1:19" ht="12.75">
      <c r="A29">
        <v>2002</v>
      </c>
      <c r="B29">
        <v>47</v>
      </c>
      <c r="C29">
        <v>36</v>
      </c>
      <c r="D29">
        <v>17</v>
      </c>
      <c r="E29">
        <v>9</v>
      </c>
      <c r="F29">
        <v>5</v>
      </c>
      <c r="G29">
        <v>45</v>
      </c>
      <c r="H29">
        <v>31</v>
      </c>
      <c r="I29">
        <v>24</v>
      </c>
      <c r="J29">
        <v>39</v>
      </c>
      <c r="K29">
        <v>32</v>
      </c>
      <c r="L29">
        <v>22</v>
      </c>
      <c r="M29">
        <v>24</v>
      </c>
      <c r="N29">
        <f>SUM(B29:M29)</f>
        <v>331</v>
      </c>
      <c r="O29" s="20">
        <f>MAX(B29:M29)</f>
        <v>47</v>
      </c>
      <c r="P29" s="4">
        <f>MIN(B29:M29)</f>
        <v>5</v>
      </c>
      <c r="Q29" s="2">
        <f>COUNTIF(B29:M29,"&gt;25")</f>
        <v>6</v>
      </c>
      <c r="R29" s="11">
        <f>IF(Q29&gt;6,1,0)</f>
        <v>0</v>
      </c>
      <c r="S29" s="5">
        <f>COUNT(B29:M29)</f>
        <v>12</v>
      </c>
    </row>
    <row r="30" spans="2:19" ht="12.75">
      <c r="B30" s="3">
        <f aca="true" t="shared" si="12" ref="B30:N30">B29/$N29</f>
        <v>0.1419939577039275</v>
      </c>
      <c r="C30" s="3">
        <f t="shared" si="12"/>
        <v>0.10876132930513595</v>
      </c>
      <c r="D30" s="3">
        <f t="shared" si="12"/>
        <v>0.0513595166163142</v>
      </c>
      <c r="E30" s="3">
        <f t="shared" si="12"/>
        <v>0.027190332326283987</v>
      </c>
      <c r="F30" s="3">
        <f t="shared" si="12"/>
        <v>0.015105740181268883</v>
      </c>
      <c r="G30" s="3">
        <f t="shared" si="12"/>
        <v>0.13595166163141995</v>
      </c>
      <c r="H30" s="3">
        <f t="shared" si="12"/>
        <v>0.09365558912386707</v>
      </c>
      <c r="I30" s="3">
        <f t="shared" si="12"/>
        <v>0.07250755287009064</v>
      </c>
      <c r="J30" s="3">
        <f t="shared" si="12"/>
        <v>0.11782477341389729</v>
      </c>
      <c r="K30" s="3">
        <f t="shared" si="12"/>
        <v>0.09667673716012085</v>
      </c>
      <c r="L30" s="3">
        <f t="shared" si="12"/>
        <v>0.06646525679758308</v>
      </c>
      <c r="M30" s="3">
        <f t="shared" si="12"/>
        <v>0.07250755287009064</v>
      </c>
      <c r="N30" s="3">
        <f t="shared" si="12"/>
        <v>1</v>
      </c>
      <c r="O30" s="20"/>
      <c r="P30" s="4"/>
      <c r="Q30" s="2"/>
      <c r="R30" s="11"/>
      <c r="S30" s="5"/>
    </row>
    <row r="31" spans="1:19" ht="13.5" thickBot="1">
      <c r="A31">
        <v>2003</v>
      </c>
      <c r="B31">
        <v>10</v>
      </c>
      <c r="C31">
        <v>38</v>
      </c>
      <c r="D31">
        <v>19</v>
      </c>
      <c r="E31">
        <v>47</v>
      </c>
      <c r="F31">
        <v>46</v>
      </c>
      <c r="G31">
        <v>2</v>
      </c>
      <c r="H31">
        <v>11</v>
      </c>
      <c r="I31">
        <v>26</v>
      </c>
      <c r="J31">
        <v>34</v>
      </c>
      <c r="K31">
        <v>14</v>
      </c>
      <c r="L31">
        <v>5</v>
      </c>
      <c r="M31">
        <v>30</v>
      </c>
      <c r="N31">
        <f>SUM(B31:M31)</f>
        <v>282</v>
      </c>
      <c r="O31" s="20">
        <f>MAX(B31:M31)</f>
        <v>47</v>
      </c>
      <c r="P31" s="4">
        <f>MIN(B31:M31)</f>
        <v>2</v>
      </c>
      <c r="Q31" s="2">
        <f>COUNTIF(B31:M31,"&gt;25")</f>
        <v>6</v>
      </c>
      <c r="R31" s="12">
        <f>IF(Q31&gt;6,1,0)</f>
        <v>0</v>
      </c>
      <c r="S31" s="5">
        <f>COUNT(B31:M31)</f>
        <v>12</v>
      </c>
    </row>
    <row r="32" spans="2:18" ht="13.5" thickBot="1">
      <c r="B32" s="3">
        <f aca="true" t="shared" si="13" ref="B32:N32">B31/$N31</f>
        <v>0.03546099290780142</v>
      </c>
      <c r="C32" s="3">
        <f t="shared" si="13"/>
        <v>0.1347517730496454</v>
      </c>
      <c r="D32" s="3">
        <f t="shared" si="13"/>
        <v>0.0673758865248227</v>
      </c>
      <c r="E32" s="3">
        <f t="shared" si="13"/>
        <v>0.16666666666666666</v>
      </c>
      <c r="F32" s="3">
        <f t="shared" si="13"/>
        <v>0.16312056737588654</v>
      </c>
      <c r="G32" s="3">
        <f t="shared" si="13"/>
        <v>0.0070921985815602835</v>
      </c>
      <c r="H32" s="3">
        <f t="shared" si="13"/>
        <v>0.03900709219858156</v>
      </c>
      <c r="I32" s="3">
        <f t="shared" si="13"/>
        <v>0.09219858156028368</v>
      </c>
      <c r="J32" s="3">
        <f t="shared" si="13"/>
        <v>0.12056737588652482</v>
      </c>
      <c r="K32" s="3">
        <f t="shared" si="13"/>
        <v>0.04964539007092199</v>
      </c>
      <c r="L32" s="3">
        <f t="shared" si="13"/>
        <v>0.01773049645390071</v>
      </c>
      <c r="M32" s="3">
        <f t="shared" si="13"/>
        <v>0.10638297872340426</v>
      </c>
      <c r="N32" s="3">
        <f t="shared" si="13"/>
        <v>1</v>
      </c>
      <c r="P32" s="7" t="s">
        <v>19</v>
      </c>
      <c r="Q32" s="8"/>
      <c r="R32" s="9">
        <f>SUM(R5:R31)</f>
        <v>3</v>
      </c>
    </row>
    <row r="33" spans="1:3" ht="12.75">
      <c r="A33" s="5">
        <f>COUNT(A5:A31)</f>
        <v>14</v>
      </c>
      <c r="B33" s="17" t="s">
        <v>20</v>
      </c>
      <c r="C33" s="5"/>
    </row>
  </sheetData>
  <printOptions headings="1"/>
  <pageMargins left="0.7874015748031497" right="0.7874015748031497" top="0.36" bottom="0.24" header="0.17" footer="0.23"/>
  <pageSetup horizontalDpi="600" verticalDpi="600" orientation="landscape" paperSize="9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2007-04-26T07:56:50Z</cp:lastPrinted>
  <dcterms:created xsi:type="dcterms:W3CDTF">2006-07-11T08:03:05Z</dcterms:created>
  <dcterms:modified xsi:type="dcterms:W3CDTF">2007-04-26T07:58:03Z</dcterms:modified>
  <cp:category/>
  <cp:version/>
  <cp:contentType/>
  <cp:contentStatus/>
</cp:coreProperties>
</file>