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80" windowWidth="15480" windowHeight="8220" activeTab="0"/>
  </bookViews>
  <sheets>
    <sheet name="FAT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<sst xmlns="http://schemas.openxmlformats.org/spreadsheetml/2006/main" count="54" uniqueCount="24">
  <si>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</si>
  <si>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</si>
  <si>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</si>
  <si>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</si>
  <si>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</si>
  <si>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</si>
  <si>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</si>
  <si>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</si>
  <si>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</si>
  <si>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</si>
  <si>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</si>
  <si>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</si>
  <si>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luce</t>
  </si>
  <si>
    <t>gas</t>
  </si>
  <si>
    <t>acqua</t>
  </si>
  <si>
    <t>TOT</t>
  </si>
  <si>
    <t>iva 20%</t>
  </si>
  <si>
    <t>tot</t>
  </si>
  <si>
    <t>CON IVA</t>
  </si>
  <si>
    <t>%</t>
  </si>
  <si>
    <t>&gt; 40 ?</t>
  </si>
  <si>
    <t>&gt; 50 ?</t>
  </si>
  <si>
    <t>media</t>
  </si>
  <si>
    <t>&lt; 40 ?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</si>
</sst>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6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24" borderId="0" xfId="0" applyFont="1" applyFill="1" applyAlignment="1">
      <alignment/>
    </xf>
    <xf numFmtId="9" fontId="17" fillId="24" borderId="0" xfId="0" applyNumberFormat="1" applyFont="1" applyFill="1" applyAlignment="1">
      <alignment/>
    </xf>
    <xf numFmtId="0" fontId="0" fillId="14" borderId="0" xfId="0" applyFill="1" applyAlignment="1">
      <alignment/>
    </xf>
    <xf numFmtId="0" fontId="0" fillId="5" borderId="0" xfId="0" applyFill="1" applyAlignment="1">
      <alignment/>
    </xf>
    <xf numFmtId="0" fontId="0" fillId="22" borderId="0" xfId="0" applyFill="1" applyAlignment="1">
      <alignment/>
    </xf>
    <xf numFmtId="170" fontId="0" fillId="25" borderId="0" xfId="48" applyNumberFormat="1" applyFont="1" applyFill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14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14" borderId="15" xfId="0" applyFill="1" applyBorder="1" applyAlignment="1">
      <alignment/>
    </xf>
    <xf numFmtId="0" fontId="0" fillId="22" borderId="0" xfId="0" applyFill="1" applyBorder="1" applyAlignment="1">
      <alignment/>
    </xf>
    <xf numFmtId="0" fontId="0" fillId="25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6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0" borderId="21" xfId="0" applyBorder="1" applyAlignment="1">
      <alignment/>
    </xf>
    <xf numFmtId="0" fontId="0" fillId="25" borderId="22" xfId="0" applyFill="1" applyBorder="1" applyAlignment="1">
      <alignment/>
    </xf>
    <xf numFmtId="1" fontId="0" fillId="14" borderId="12" xfId="0" applyNumberFormat="1" applyFill="1" applyBorder="1" applyAlignment="1">
      <alignment/>
    </xf>
    <xf numFmtId="1" fontId="0" fillId="22" borderId="13" xfId="0" applyNumberFormat="1" applyFill="1" applyBorder="1" applyAlignment="1">
      <alignment/>
    </xf>
    <xf numFmtId="1" fontId="0" fillId="25" borderId="14" xfId="0" applyNumberFormat="1" applyFill="1" applyBorder="1" applyAlignment="1">
      <alignment/>
    </xf>
    <xf numFmtId="1" fontId="0" fillId="14" borderId="15" xfId="0" applyNumberFormat="1" applyFill="1" applyBorder="1" applyAlignment="1">
      <alignment/>
    </xf>
    <xf numFmtId="1" fontId="0" fillId="22" borderId="0" xfId="0" applyNumberFormat="1" applyFill="1" applyBorder="1" applyAlignment="1">
      <alignment/>
    </xf>
    <xf numFmtId="1" fontId="0" fillId="25" borderId="16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25" borderId="17" xfId="0" applyNumberFormat="1" applyFill="1" applyBorder="1" applyAlignment="1">
      <alignment/>
    </xf>
    <xf numFmtId="1" fontId="0" fillId="25" borderId="18" xfId="0" applyNumberFormat="1" applyFill="1" applyBorder="1" applyAlignment="1">
      <alignment/>
    </xf>
    <xf numFmtId="1" fontId="0" fillId="25" borderId="19" xfId="0" applyNumberFormat="1" applyFill="1" applyBorder="1" applyAlignment="1">
      <alignment/>
    </xf>
    <xf numFmtId="1" fontId="0" fillId="11" borderId="12" xfId="0" applyNumberFormat="1" applyFill="1" applyBorder="1" applyAlignment="1">
      <alignment/>
    </xf>
    <xf numFmtId="1" fontId="0" fillId="11" borderId="13" xfId="0" applyNumberFormat="1" applyFill="1" applyBorder="1" applyAlignment="1">
      <alignment/>
    </xf>
    <xf numFmtId="1" fontId="0" fillId="11" borderId="14" xfId="0" applyNumberFormat="1" applyFill="1" applyBorder="1" applyAlignment="1">
      <alignment/>
    </xf>
    <xf numFmtId="1" fontId="0" fillId="11" borderId="15" xfId="0" applyNumberFormat="1" applyFill="1" applyBorder="1" applyAlignment="1">
      <alignment/>
    </xf>
    <xf numFmtId="1" fontId="0" fillId="11" borderId="0" xfId="0" applyNumberFormat="1" applyFill="1" applyBorder="1" applyAlignment="1">
      <alignment/>
    </xf>
    <xf numFmtId="1" fontId="0" fillId="11" borderId="16" xfId="0" applyNumberFormat="1" applyFill="1" applyBorder="1" applyAlignment="1">
      <alignment/>
    </xf>
    <xf numFmtId="1" fontId="0" fillId="12" borderId="20" xfId="0" applyNumberFormat="1" applyFill="1" applyBorder="1" applyAlignment="1">
      <alignment/>
    </xf>
    <xf numFmtId="1" fontId="0" fillId="12" borderId="21" xfId="0" applyNumberFormat="1" applyFill="1" applyBorder="1" applyAlignment="1">
      <alignment/>
    </xf>
    <xf numFmtId="1" fontId="0" fillId="0" borderId="21" xfId="0" applyNumberFormat="1" applyBorder="1" applyAlignment="1">
      <alignment/>
    </xf>
    <xf numFmtId="1" fontId="0" fillId="25" borderId="22" xfId="0" applyNumberFormat="1" applyFill="1" applyBorder="1" applyAlignment="1">
      <alignment/>
    </xf>
    <xf numFmtId="1" fontId="0" fillId="25" borderId="0" xfId="48" applyNumberFormat="1" applyFont="1" applyFill="1" applyAlignment="1">
      <alignment/>
    </xf>
    <xf numFmtId="1" fontId="0" fillId="5" borderId="0" xfId="0" applyNumberFormat="1" applyFill="1" applyAlignment="1">
      <alignment/>
    </xf>
    <xf numFmtId="1" fontId="0" fillId="25" borderId="10" xfId="0" applyNumberFormat="1" applyFill="1" applyBorder="1" applyAlignment="1">
      <alignment/>
    </xf>
    <xf numFmtId="1" fontId="0" fillId="25" borderId="11" xfId="0" applyNumberFormat="1" applyFill="1" applyBorder="1" applyAlignment="1">
      <alignment/>
    </xf>
    <xf numFmtId="1" fontId="0" fillId="14" borderId="0" xfId="0" applyNumberFormat="1" applyFill="1" applyAlignment="1">
      <alignment/>
    </xf>
    <xf numFmtId="1" fontId="0" fillId="22" borderId="0" xfId="0" applyNumberForma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1075"/>
          <c:w val="0.885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FATTO!$B$1</c:f>
              <c:strCache>
                <c:ptCount val="1"/>
                <c:pt idx="0">
                  <c:v>luce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FATTO!$A$2:$A$13</c:f>
              <c:strCache/>
            </c:strRef>
          </c:cat>
          <c:val>
            <c:numRef>
              <c:f>FATTO!$J$2:$J$13</c:f>
              <c:numCache/>
            </c:numRef>
          </c:val>
        </c:ser>
        <c:ser>
          <c:idx val="1"/>
          <c:order val="1"/>
          <c:tx>
            <c:strRef>
              <c:f>FATTO!$C$1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FATTO!$A$2:$A$13</c:f>
              <c:strCache/>
            </c:strRef>
          </c:cat>
          <c:val>
            <c:numRef>
              <c:f>FATTO!$K$2:$K$13</c:f>
              <c:numCache/>
            </c:numRef>
          </c:val>
        </c:ser>
        <c:ser>
          <c:idx val="2"/>
          <c:order val="2"/>
          <c:tx>
            <c:strRef>
              <c:f>FATTO!$D$1</c:f>
              <c:strCache>
                <c:ptCount val="1"/>
                <c:pt idx="0">
                  <c:v>acqua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FATTO!$A$2:$A$13</c:f>
              <c:strCache/>
            </c:strRef>
          </c:cat>
          <c:val>
            <c:numRef>
              <c:f>FATTO!$L$2:$L$13</c:f>
              <c:numCache/>
            </c:numRef>
          </c:val>
        </c:ser>
        <c:axId val="28895088"/>
        <c:axId val="40091825"/>
      </c:barChart>
      <c:lineChart>
        <c:grouping val="standard"/>
        <c:varyColors val="0"/>
        <c:ser>
          <c:idx val="3"/>
          <c:order val="3"/>
          <c:tx>
            <c:strRef>
              <c:f>FATTO!$M$1</c:f>
              <c:strCache>
                <c:ptCount val="1"/>
                <c:pt idx="0">
                  <c:v>media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FATTO!$M$2:$M$13</c:f>
              <c:numCache/>
            </c:numRef>
          </c:val>
          <c:smooth val="0"/>
        </c:ser>
        <c:axId val="28895088"/>
        <c:axId val="40091825"/>
      </c:lineChart>
      <c:catAx>
        <c:axId val="2889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91825"/>
        <c:crosses val="autoZero"/>
        <c:auto val="1"/>
        <c:lblOffset val="100"/>
        <c:tickLblSkip val="1"/>
        <c:noMultiLvlLbl val="0"/>
      </c:catAx>
      <c:valAx>
        <c:axId val="40091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95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75"/>
          <c:y val="0.27725"/>
          <c:w val="0.0825"/>
          <c:h val="0.4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57150</xdr:rowOff>
    </xdr:from>
    <xdr:to>
      <xdr:col>14</xdr:col>
      <xdr:colOff>152400</xdr:colOff>
      <xdr:row>31</xdr:row>
      <xdr:rowOff>142875</xdr:rowOff>
    </xdr:to>
    <xdr:graphicFrame>
      <xdr:nvGraphicFramePr>
        <xdr:cNvPr id="1" name="Grafico 1"/>
        <xdr:cNvGraphicFramePr/>
      </xdr:nvGraphicFramePr>
      <xdr:xfrm>
        <a:off x="180975" y="3895725"/>
        <a:ext cx="8505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</cols>
  <sheetData>
    <row r="1" spans="2:15" s="1" customFormat="1" ht="15.75" thickBot="1">
      <c r="B1" s="1" t="s">
        <v>12</v>
      </c>
      <c r="C1" s="1" t="s">
        <v>13</v>
      </c>
      <c r="D1" s="1" t="s">
        <v>14</v>
      </c>
      <c r="F1" s="1" t="s">
        <v>17</v>
      </c>
      <c r="G1" s="1" t="s">
        <v>16</v>
      </c>
      <c r="H1" s="1" t="s">
        <v>15</v>
      </c>
      <c r="J1" s="2" t="s">
        <v>18</v>
      </c>
      <c r="K1" s="3">
        <v>0.2</v>
      </c>
      <c r="M1" s="1" t="s">
        <v>22</v>
      </c>
      <c r="N1" s="1" t="s">
        <v>15</v>
      </c>
      <c r="O1" s="1" t="s">
        <v>19</v>
      </c>
    </row>
    <row r="2" spans="1:15" ht="15">
      <c r="A2" s="1" t="s">
        <v>0</v>
      </c>
      <c r="B2">
        <v>55</v>
      </c>
      <c r="C2">
        <v>36</v>
      </c>
      <c r="D2">
        <v>43</v>
      </c>
      <c r="F2" s="10">
        <f>SUM(B2:D2)</f>
        <v>134</v>
      </c>
      <c r="G2" s="11">
        <f>20%*F2</f>
        <v>26.8</v>
      </c>
      <c r="H2" s="12">
        <f>F2+G2</f>
        <v>160.8</v>
      </c>
      <c r="J2" s="22">
        <f aca="true" t="shared" si="0" ref="J2:J13">B2*(1+$K$1)</f>
        <v>66</v>
      </c>
      <c r="K2" s="23">
        <f aca="true" t="shared" si="1" ref="K2:K13">C2*(1+$K$1)</f>
        <v>43.199999999999996</v>
      </c>
      <c r="L2" s="24">
        <f aca="true" t="shared" si="2" ref="L2:L13">D2*(1+$K$1)</f>
        <v>51.6</v>
      </c>
      <c r="M2" s="6">
        <f>AVERAGE(J2:L2)</f>
        <v>53.599999999999994</v>
      </c>
      <c r="N2" s="28">
        <f>SUM(J2:L2)</f>
        <v>160.79999999999998</v>
      </c>
      <c r="O2" s="7">
        <f>N2/N$17</f>
        <v>0.09654178674351584</v>
      </c>
    </row>
    <row r="3" spans="1:15" ht="15">
      <c r="A3" s="1" t="s">
        <v>1</v>
      </c>
      <c r="B3">
        <v>54</v>
      </c>
      <c r="C3">
        <v>14</v>
      </c>
      <c r="D3">
        <v>27</v>
      </c>
      <c r="F3" s="13">
        <f aca="true" t="shared" si="3" ref="F3:F13">SUM(B3:D3)</f>
        <v>95</v>
      </c>
      <c r="G3" s="14">
        <f aca="true" t="shared" si="4" ref="G3:G13">20%*F3</f>
        <v>19</v>
      </c>
      <c r="H3" s="15">
        <f aca="true" t="shared" si="5" ref="H3:H13">F3+G3</f>
        <v>114</v>
      </c>
      <c r="J3" s="25">
        <f t="shared" si="0"/>
        <v>64.8</v>
      </c>
      <c r="K3" s="26">
        <f t="shared" si="1"/>
        <v>16.8</v>
      </c>
      <c r="L3" s="27">
        <f t="shared" si="2"/>
        <v>32.4</v>
      </c>
      <c r="M3" s="6">
        <f aca="true" t="shared" si="6" ref="M3:M13">AVERAGE(J3:L3)</f>
        <v>38</v>
      </c>
      <c r="N3" s="29">
        <f aca="true" t="shared" si="7" ref="N3:N13">SUM(J3:L3)</f>
        <v>114</v>
      </c>
      <c r="O3" s="7">
        <f aca="true" t="shared" si="8" ref="O3:O13">N3/N$17</f>
        <v>0.06844380403458213</v>
      </c>
    </row>
    <row r="4" spans="1:15" ht="15">
      <c r="A4" s="1" t="s">
        <v>2</v>
      </c>
      <c r="B4">
        <v>42</v>
      </c>
      <c r="C4">
        <v>44</v>
      </c>
      <c r="D4">
        <v>56</v>
      </c>
      <c r="F4" s="13">
        <f t="shared" si="3"/>
        <v>142</v>
      </c>
      <c r="G4" s="14">
        <f t="shared" si="4"/>
        <v>28.400000000000002</v>
      </c>
      <c r="H4" s="15">
        <f t="shared" si="5"/>
        <v>170.4</v>
      </c>
      <c r="J4" s="25">
        <f t="shared" si="0"/>
        <v>50.4</v>
      </c>
      <c r="K4" s="26">
        <f t="shared" si="1"/>
        <v>52.8</v>
      </c>
      <c r="L4" s="27">
        <f t="shared" si="2"/>
        <v>67.2</v>
      </c>
      <c r="M4" s="6">
        <f t="shared" si="6"/>
        <v>56.79999999999999</v>
      </c>
      <c r="N4" s="29">
        <f t="shared" si="7"/>
        <v>170.39999999999998</v>
      </c>
      <c r="O4" s="7">
        <f t="shared" si="8"/>
        <v>0.10230547550432274</v>
      </c>
    </row>
    <row r="5" spans="1:15" ht="15">
      <c r="A5" s="1" t="s">
        <v>3</v>
      </c>
      <c r="B5">
        <v>41</v>
      </c>
      <c r="C5">
        <v>47</v>
      </c>
      <c r="D5">
        <v>43</v>
      </c>
      <c r="F5" s="13">
        <f t="shared" si="3"/>
        <v>131</v>
      </c>
      <c r="G5" s="14">
        <f t="shared" si="4"/>
        <v>26.200000000000003</v>
      </c>
      <c r="H5" s="15">
        <f t="shared" si="5"/>
        <v>157.2</v>
      </c>
      <c r="J5" s="25">
        <f t="shared" si="0"/>
        <v>49.199999999999996</v>
      </c>
      <c r="K5" s="26">
        <f t="shared" si="1"/>
        <v>56.4</v>
      </c>
      <c r="L5" s="27">
        <f t="shared" si="2"/>
        <v>51.6</v>
      </c>
      <c r="M5" s="6">
        <f t="shared" si="6"/>
        <v>52.4</v>
      </c>
      <c r="N5" s="29">
        <f t="shared" si="7"/>
        <v>157.2</v>
      </c>
      <c r="O5" s="7">
        <f t="shared" si="8"/>
        <v>0.09438040345821325</v>
      </c>
    </row>
    <row r="6" spans="1:15" ht="15">
      <c r="A6" s="1" t="s">
        <v>4</v>
      </c>
      <c r="B6">
        <v>56</v>
      </c>
      <c r="C6">
        <v>14</v>
      </c>
      <c r="D6">
        <v>39</v>
      </c>
      <c r="F6" s="13">
        <f t="shared" si="3"/>
        <v>109</v>
      </c>
      <c r="G6" s="14">
        <f t="shared" si="4"/>
        <v>21.8</v>
      </c>
      <c r="H6" s="15">
        <f t="shared" si="5"/>
        <v>130.8</v>
      </c>
      <c r="J6" s="25">
        <f t="shared" si="0"/>
        <v>67.2</v>
      </c>
      <c r="K6" s="26">
        <f t="shared" si="1"/>
        <v>16.8</v>
      </c>
      <c r="L6" s="27">
        <f t="shared" si="2"/>
        <v>46.8</v>
      </c>
      <c r="M6" s="6">
        <f t="shared" si="6"/>
        <v>43.6</v>
      </c>
      <c r="N6" s="29">
        <f t="shared" si="7"/>
        <v>130.8</v>
      </c>
      <c r="O6" s="7">
        <f t="shared" si="8"/>
        <v>0.07853025936599424</v>
      </c>
    </row>
    <row r="7" spans="1:15" ht="15">
      <c r="A7" s="1" t="s">
        <v>5</v>
      </c>
      <c r="B7">
        <v>56</v>
      </c>
      <c r="C7">
        <v>15</v>
      </c>
      <c r="D7">
        <v>45</v>
      </c>
      <c r="F7" s="13">
        <f t="shared" si="3"/>
        <v>116</v>
      </c>
      <c r="G7" s="14">
        <f t="shared" si="4"/>
        <v>23.200000000000003</v>
      </c>
      <c r="H7" s="15">
        <f t="shared" si="5"/>
        <v>139.2</v>
      </c>
      <c r="J7" s="25">
        <f t="shared" si="0"/>
        <v>67.2</v>
      </c>
      <c r="K7" s="26">
        <f t="shared" si="1"/>
        <v>18</v>
      </c>
      <c r="L7" s="27">
        <f t="shared" si="2"/>
        <v>54</v>
      </c>
      <c r="M7" s="6">
        <f t="shared" si="6"/>
        <v>46.4</v>
      </c>
      <c r="N7" s="29">
        <f t="shared" si="7"/>
        <v>139.2</v>
      </c>
      <c r="O7" s="7">
        <f t="shared" si="8"/>
        <v>0.08357348703170027</v>
      </c>
    </row>
    <row r="8" spans="1:15" ht="15">
      <c r="A8" s="1" t="s">
        <v>6</v>
      </c>
      <c r="B8">
        <v>35</v>
      </c>
      <c r="C8">
        <v>31</v>
      </c>
      <c r="D8">
        <v>53</v>
      </c>
      <c r="F8" s="13">
        <f t="shared" si="3"/>
        <v>119</v>
      </c>
      <c r="G8" s="14">
        <f t="shared" si="4"/>
        <v>23.8</v>
      </c>
      <c r="H8" s="15">
        <f t="shared" si="5"/>
        <v>142.8</v>
      </c>
      <c r="J8" s="25">
        <f t="shared" si="0"/>
        <v>42</v>
      </c>
      <c r="K8" s="26">
        <f t="shared" si="1"/>
        <v>37.199999999999996</v>
      </c>
      <c r="L8" s="27">
        <f t="shared" si="2"/>
        <v>63.599999999999994</v>
      </c>
      <c r="M8" s="6">
        <f t="shared" si="6"/>
        <v>47.599999999999994</v>
      </c>
      <c r="N8" s="29">
        <f t="shared" si="7"/>
        <v>142.79999999999998</v>
      </c>
      <c r="O8" s="7">
        <f t="shared" si="8"/>
        <v>0.08573487031700286</v>
      </c>
    </row>
    <row r="9" spans="1:15" ht="15">
      <c r="A9" s="1" t="s">
        <v>7</v>
      </c>
      <c r="B9">
        <v>18</v>
      </c>
      <c r="C9">
        <v>40</v>
      </c>
      <c r="D9">
        <v>24</v>
      </c>
      <c r="F9" s="13">
        <f t="shared" si="3"/>
        <v>82</v>
      </c>
      <c r="G9" s="14">
        <f t="shared" si="4"/>
        <v>16.400000000000002</v>
      </c>
      <c r="H9" s="15">
        <f t="shared" si="5"/>
        <v>98.4</v>
      </c>
      <c r="J9" s="25">
        <f t="shared" si="0"/>
        <v>21.599999999999998</v>
      </c>
      <c r="K9" s="26">
        <f t="shared" si="1"/>
        <v>48</v>
      </c>
      <c r="L9" s="27">
        <f t="shared" si="2"/>
        <v>28.799999999999997</v>
      </c>
      <c r="M9" s="6">
        <f t="shared" si="6"/>
        <v>32.8</v>
      </c>
      <c r="N9" s="29">
        <f t="shared" si="7"/>
        <v>98.39999999999999</v>
      </c>
      <c r="O9" s="7">
        <f t="shared" si="8"/>
        <v>0.05907780979827088</v>
      </c>
    </row>
    <row r="10" spans="1:15" ht="15">
      <c r="A10" s="1" t="s">
        <v>8</v>
      </c>
      <c r="B10">
        <v>40</v>
      </c>
      <c r="C10">
        <v>44</v>
      </c>
      <c r="D10">
        <v>51</v>
      </c>
      <c r="F10" s="13">
        <f t="shared" si="3"/>
        <v>135</v>
      </c>
      <c r="G10" s="14">
        <f t="shared" si="4"/>
        <v>27</v>
      </c>
      <c r="H10" s="15">
        <f t="shared" si="5"/>
        <v>162</v>
      </c>
      <c r="J10" s="25">
        <f t="shared" si="0"/>
        <v>48</v>
      </c>
      <c r="K10" s="26">
        <f t="shared" si="1"/>
        <v>52.8</v>
      </c>
      <c r="L10" s="27">
        <f t="shared" si="2"/>
        <v>61.199999999999996</v>
      </c>
      <c r="M10" s="6">
        <f t="shared" si="6"/>
        <v>54</v>
      </c>
      <c r="N10" s="29">
        <f t="shared" si="7"/>
        <v>162</v>
      </c>
      <c r="O10" s="7">
        <f t="shared" si="8"/>
        <v>0.0972622478386167</v>
      </c>
    </row>
    <row r="11" spans="1:15" ht="15">
      <c r="A11" s="1" t="s">
        <v>9</v>
      </c>
      <c r="B11">
        <v>54</v>
      </c>
      <c r="C11">
        <v>32</v>
      </c>
      <c r="D11">
        <v>45</v>
      </c>
      <c r="F11" s="13">
        <f t="shared" si="3"/>
        <v>131</v>
      </c>
      <c r="G11" s="14">
        <f t="shared" si="4"/>
        <v>26.200000000000003</v>
      </c>
      <c r="H11" s="15">
        <f t="shared" si="5"/>
        <v>157.2</v>
      </c>
      <c r="J11" s="25">
        <f t="shared" si="0"/>
        <v>64.8</v>
      </c>
      <c r="K11" s="26">
        <f t="shared" si="1"/>
        <v>38.4</v>
      </c>
      <c r="L11" s="27">
        <f t="shared" si="2"/>
        <v>54</v>
      </c>
      <c r="M11" s="6">
        <f t="shared" si="6"/>
        <v>52.4</v>
      </c>
      <c r="N11" s="29">
        <f t="shared" si="7"/>
        <v>157.2</v>
      </c>
      <c r="O11" s="7">
        <f t="shared" si="8"/>
        <v>0.09438040345821325</v>
      </c>
    </row>
    <row r="12" spans="1:15" ht="15">
      <c r="A12" s="1" t="s">
        <v>10</v>
      </c>
      <c r="B12">
        <v>33</v>
      </c>
      <c r="C12">
        <v>43</v>
      </c>
      <c r="D12">
        <v>31</v>
      </c>
      <c r="F12" s="13">
        <f t="shared" si="3"/>
        <v>107</v>
      </c>
      <c r="G12" s="14">
        <f t="shared" si="4"/>
        <v>21.400000000000002</v>
      </c>
      <c r="H12" s="15">
        <f t="shared" si="5"/>
        <v>128.4</v>
      </c>
      <c r="J12" s="25">
        <f t="shared" si="0"/>
        <v>39.6</v>
      </c>
      <c r="K12" s="26">
        <f t="shared" si="1"/>
        <v>51.6</v>
      </c>
      <c r="L12" s="27">
        <f t="shared" si="2"/>
        <v>37.199999999999996</v>
      </c>
      <c r="M12" s="6">
        <f t="shared" si="6"/>
        <v>42.800000000000004</v>
      </c>
      <c r="N12" s="29">
        <f t="shared" si="7"/>
        <v>128.4</v>
      </c>
      <c r="O12" s="7">
        <f t="shared" si="8"/>
        <v>0.0770893371757925</v>
      </c>
    </row>
    <row r="13" spans="1:15" ht="15">
      <c r="A13" s="1" t="s">
        <v>11</v>
      </c>
      <c r="B13">
        <v>15</v>
      </c>
      <c r="C13">
        <v>29</v>
      </c>
      <c r="D13">
        <v>43</v>
      </c>
      <c r="F13" s="13">
        <f t="shared" si="3"/>
        <v>87</v>
      </c>
      <c r="G13" s="14">
        <f t="shared" si="4"/>
        <v>17.400000000000002</v>
      </c>
      <c r="H13" s="15">
        <f t="shared" si="5"/>
        <v>104.4</v>
      </c>
      <c r="J13" s="25">
        <f t="shared" si="0"/>
        <v>18</v>
      </c>
      <c r="K13" s="26">
        <f t="shared" si="1"/>
        <v>34.8</v>
      </c>
      <c r="L13" s="27">
        <f t="shared" si="2"/>
        <v>51.6</v>
      </c>
      <c r="M13" s="6">
        <f t="shared" si="6"/>
        <v>34.800000000000004</v>
      </c>
      <c r="N13" s="29">
        <f t="shared" si="7"/>
        <v>104.4</v>
      </c>
      <c r="O13" s="7">
        <f t="shared" si="8"/>
        <v>0.06268011527377522</v>
      </c>
    </row>
    <row r="14" spans="6:14" ht="15">
      <c r="F14" s="16"/>
      <c r="G14" s="17"/>
      <c r="H14" s="18"/>
      <c r="J14" s="16"/>
      <c r="K14" s="17"/>
      <c r="L14" s="18"/>
      <c r="N14" s="30"/>
    </row>
    <row r="15" spans="1:14" ht="15">
      <c r="A15" s="1" t="s">
        <v>17</v>
      </c>
      <c r="B15" s="4">
        <f>SUM(B2:B13)</f>
        <v>499</v>
      </c>
      <c r="C15" s="4">
        <f>SUM(C2:C13)</f>
        <v>389</v>
      </c>
      <c r="D15" s="4">
        <f>SUM(D2:D13)</f>
        <v>500</v>
      </c>
      <c r="F15" s="16"/>
      <c r="G15" s="17"/>
      <c r="H15" s="18"/>
      <c r="J15" s="16"/>
      <c r="K15" s="17"/>
      <c r="L15" s="18"/>
      <c r="N15" s="30"/>
    </row>
    <row r="16" spans="1:14" ht="15.75" thickBot="1">
      <c r="A16" s="1" t="s">
        <v>16</v>
      </c>
      <c r="B16" s="6">
        <f>20%*B15</f>
        <v>99.80000000000001</v>
      </c>
      <c r="C16" s="6">
        <f>20%*C15</f>
        <v>77.80000000000001</v>
      </c>
      <c r="D16" s="6">
        <f>20%*D15</f>
        <v>100</v>
      </c>
      <c r="F16" s="16"/>
      <c r="G16" s="17"/>
      <c r="H16" s="18"/>
      <c r="J16" s="16"/>
      <c r="K16" s="17"/>
      <c r="L16" s="18"/>
      <c r="N16" s="30"/>
    </row>
    <row r="17" spans="1:14" ht="15.75" thickBot="1">
      <c r="A17" s="1" t="s">
        <v>15</v>
      </c>
      <c r="B17" s="8">
        <f>B15+B16</f>
        <v>598.8</v>
      </c>
      <c r="C17" s="9">
        <f>C15+C16</f>
        <v>466.8</v>
      </c>
      <c r="D17" s="9">
        <f>D15+D16</f>
        <v>600</v>
      </c>
      <c r="E17" s="9">
        <f>SUM(B17:D17)</f>
        <v>1665.6</v>
      </c>
      <c r="F17" s="19">
        <f>SUM(F2:F13)</f>
        <v>1388</v>
      </c>
      <c r="G17" s="20">
        <f>SUM(G2:G13)</f>
        <v>277.59999999999997</v>
      </c>
      <c r="H17" s="21">
        <f>SUM(H2:H13)</f>
        <v>1665.6000000000004</v>
      </c>
      <c r="J17" s="19">
        <f>SUM(J2:J13)</f>
        <v>598.8000000000001</v>
      </c>
      <c r="K17" s="20">
        <f>SUM(K2:K13)</f>
        <v>466.8</v>
      </c>
      <c r="L17" s="21">
        <f>SUM(L2:L13)</f>
        <v>600</v>
      </c>
      <c r="N17" s="31">
        <f>SUM(N2:N13)</f>
        <v>1665.6000000000001</v>
      </c>
    </row>
    <row r="19" spans="1:12" ht="15">
      <c r="A19" s="1" t="s">
        <v>23</v>
      </c>
      <c r="B19" s="5">
        <f>COUNTIF(B2:B13,"&lt;40")</f>
        <v>4</v>
      </c>
      <c r="C19" s="5">
        <f>COUNTIF(C2:C13,"&lt;40")</f>
        <v>7</v>
      </c>
      <c r="D19" s="5">
        <f>COUNTIF(D2:D13,"&lt;40")</f>
        <v>4</v>
      </c>
      <c r="J19" s="5">
        <f>COUNTIF(J2:J13,"&lt;40")</f>
        <v>3</v>
      </c>
      <c r="K19" s="5">
        <f>COUNTIF(K2:K13,"&lt;40")</f>
        <v>6</v>
      </c>
      <c r="L19" s="5">
        <f>COUNTIF(L2:L13,"&lt;40")</f>
        <v>3</v>
      </c>
    </row>
    <row r="20" spans="1:12" ht="15">
      <c r="A20" s="1" t="s">
        <v>21</v>
      </c>
      <c r="B20" s="5">
        <f>COUNTIF(B2:B13,"&gt;50")</f>
        <v>5</v>
      </c>
      <c r="C20" s="5">
        <f>COUNTIF(C2:C13,"&gt;50")</f>
        <v>0</v>
      </c>
      <c r="D20" s="5">
        <f>COUNTIF(D2:D13,"&gt;50")</f>
        <v>3</v>
      </c>
      <c r="J20" s="5">
        <f>COUNTIF(J2:J13,"&gt;50")</f>
        <v>6</v>
      </c>
      <c r="K20" s="5">
        <f>COUNTIF(K2:K13,"&gt;50")</f>
        <v>4</v>
      </c>
      <c r="L20" s="5">
        <f>COUNTIF(L2:L13,"&gt;50")</f>
        <v>8</v>
      </c>
    </row>
  </sheetData>
  <sheetProtection/>
  <printOptions/>
  <pageMargins left="0.24" right="0.21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</cols>
  <sheetData>
    <row r="1" spans="2:15" s="1" customFormat="1" ht="15.75" thickBot="1">
      <c r="B1" s="1" t="s">
        <v>12</v>
      </c>
      <c r="C1" s="1" t="s">
        <v>13</v>
      </c>
      <c r="D1" s="1" t="s">
        <v>14</v>
      </c>
      <c r="F1" s="1" t="s">
        <v>17</v>
      </c>
      <c r="G1" s="1" t="s">
        <v>16</v>
      </c>
      <c r="H1" s="1" t="s">
        <v>15</v>
      </c>
      <c r="J1" s="2" t="s">
        <v>18</v>
      </c>
      <c r="K1" s="3">
        <v>0.2</v>
      </c>
      <c r="M1" s="1" t="s">
        <v>22</v>
      </c>
      <c r="N1" s="1" t="s">
        <v>15</v>
      </c>
      <c r="O1" s="1" t="s">
        <v>19</v>
      </c>
    </row>
    <row r="2" spans="1:15" ht="15">
      <c r="A2" s="1" t="s">
        <v>0</v>
      </c>
      <c r="B2">
        <v>55</v>
      </c>
      <c r="C2">
        <v>36</v>
      </c>
      <c r="D2">
        <v>43</v>
      </c>
      <c r="F2" s="32"/>
      <c r="G2" s="33"/>
      <c r="H2" s="34"/>
      <c r="J2" s="44"/>
      <c r="K2" s="45"/>
      <c r="L2" s="46"/>
      <c r="M2" s="59"/>
      <c r="N2" s="50"/>
      <c r="O2" s="54"/>
    </row>
    <row r="3" spans="1:15" ht="15">
      <c r="A3" s="1" t="s">
        <v>1</v>
      </c>
      <c r="B3">
        <v>54</v>
      </c>
      <c r="C3">
        <v>14</v>
      </c>
      <c r="D3">
        <v>27</v>
      </c>
      <c r="F3" s="35"/>
      <c r="G3" s="36"/>
      <c r="H3" s="37"/>
      <c r="J3" s="47"/>
      <c r="K3" s="48"/>
      <c r="L3" s="49"/>
      <c r="M3" s="59"/>
      <c r="N3" s="51"/>
      <c r="O3" s="54"/>
    </row>
    <row r="4" spans="1:15" ht="15">
      <c r="A4" s="1" t="s">
        <v>2</v>
      </c>
      <c r="B4">
        <v>42</v>
      </c>
      <c r="C4">
        <v>44</v>
      </c>
      <c r="D4">
        <v>56</v>
      </c>
      <c r="F4" s="35"/>
      <c r="G4" s="36"/>
      <c r="H4" s="37"/>
      <c r="J4" s="47"/>
      <c r="K4" s="48"/>
      <c r="L4" s="49"/>
      <c r="M4" s="59"/>
      <c r="N4" s="51"/>
      <c r="O4" s="54"/>
    </row>
    <row r="5" spans="1:15" ht="15">
      <c r="A5" s="1" t="s">
        <v>3</v>
      </c>
      <c r="B5">
        <v>41</v>
      </c>
      <c r="C5">
        <v>47</v>
      </c>
      <c r="D5">
        <v>43</v>
      </c>
      <c r="F5" s="35"/>
      <c r="G5" s="36"/>
      <c r="H5" s="37"/>
      <c r="J5" s="47"/>
      <c r="K5" s="48"/>
      <c r="L5" s="49"/>
      <c r="M5" s="59"/>
      <c r="N5" s="51"/>
      <c r="O5" s="54"/>
    </row>
    <row r="6" spans="1:15" ht="15">
      <c r="A6" s="1" t="s">
        <v>4</v>
      </c>
      <c r="B6">
        <v>56</v>
      </c>
      <c r="C6">
        <v>14</v>
      </c>
      <c r="D6">
        <v>39</v>
      </c>
      <c r="F6" s="35"/>
      <c r="G6" s="36"/>
      <c r="H6" s="37"/>
      <c r="J6" s="47"/>
      <c r="K6" s="48"/>
      <c r="L6" s="49"/>
      <c r="M6" s="59"/>
      <c r="N6" s="51"/>
      <c r="O6" s="54"/>
    </row>
    <row r="7" spans="1:15" ht="15">
      <c r="A7" s="1" t="s">
        <v>5</v>
      </c>
      <c r="B7">
        <v>56</v>
      </c>
      <c r="C7">
        <v>15</v>
      </c>
      <c r="D7">
        <v>45</v>
      </c>
      <c r="F7" s="35"/>
      <c r="G7" s="36"/>
      <c r="H7" s="37"/>
      <c r="J7" s="47"/>
      <c r="K7" s="48"/>
      <c r="L7" s="49"/>
      <c r="M7" s="59"/>
      <c r="N7" s="51"/>
      <c r="O7" s="54"/>
    </row>
    <row r="8" spans="1:15" ht="15">
      <c r="A8" s="1" t="s">
        <v>6</v>
      </c>
      <c r="B8">
        <v>35</v>
      </c>
      <c r="C8">
        <v>31</v>
      </c>
      <c r="D8">
        <v>53</v>
      </c>
      <c r="F8" s="35"/>
      <c r="G8" s="36"/>
      <c r="H8" s="37"/>
      <c r="J8" s="47"/>
      <c r="K8" s="48"/>
      <c r="L8" s="49"/>
      <c r="M8" s="59"/>
      <c r="N8" s="51"/>
      <c r="O8" s="54"/>
    </row>
    <row r="9" spans="1:15" ht="15">
      <c r="A9" s="1" t="s">
        <v>7</v>
      </c>
      <c r="B9">
        <v>18</v>
      </c>
      <c r="C9">
        <v>40</v>
      </c>
      <c r="D9">
        <v>24</v>
      </c>
      <c r="F9" s="35"/>
      <c r="G9" s="36"/>
      <c r="H9" s="37"/>
      <c r="J9" s="47"/>
      <c r="K9" s="48"/>
      <c r="L9" s="49"/>
      <c r="M9" s="59"/>
      <c r="N9" s="51"/>
      <c r="O9" s="54"/>
    </row>
    <row r="10" spans="1:15" ht="15">
      <c r="A10" s="1" t="s">
        <v>8</v>
      </c>
      <c r="B10">
        <v>40</v>
      </c>
      <c r="C10">
        <v>44</v>
      </c>
      <c r="D10">
        <v>51</v>
      </c>
      <c r="F10" s="35"/>
      <c r="G10" s="36"/>
      <c r="H10" s="37"/>
      <c r="J10" s="47"/>
      <c r="K10" s="48"/>
      <c r="L10" s="49"/>
      <c r="M10" s="59"/>
      <c r="N10" s="51"/>
      <c r="O10" s="54"/>
    </row>
    <row r="11" spans="1:15" ht="15">
      <c r="A11" s="1" t="s">
        <v>9</v>
      </c>
      <c r="B11">
        <v>54</v>
      </c>
      <c r="C11">
        <v>32</v>
      </c>
      <c r="D11">
        <v>45</v>
      </c>
      <c r="F11" s="35"/>
      <c r="G11" s="36"/>
      <c r="H11" s="37"/>
      <c r="J11" s="47"/>
      <c r="K11" s="48"/>
      <c r="L11" s="49"/>
      <c r="M11" s="59"/>
      <c r="N11" s="51"/>
      <c r="O11" s="54"/>
    </row>
    <row r="12" spans="1:15" ht="15">
      <c r="A12" s="1" t="s">
        <v>10</v>
      </c>
      <c r="B12">
        <v>33</v>
      </c>
      <c r="C12">
        <v>43</v>
      </c>
      <c r="D12">
        <v>31</v>
      </c>
      <c r="F12" s="35"/>
      <c r="G12" s="36"/>
      <c r="H12" s="37"/>
      <c r="J12" s="47"/>
      <c r="K12" s="48"/>
      <c r="L12" s="49"/>
      <c r="M12" s="59"/>
      <c r="N12" s="51"/>
      <c r="O12" s="54"/>
    </row>
    <row r="13" spans="1:15" ht="15">
      <c r="A13" s="1" t="s">
        <v>11</v>
      </c>
      <c r="B13">
        <v>15</v>
      </c>
      <c r="C13">
        <v>29</v>
      </c>
      <c r="D13">
        <v>43</v>
      </c>
      <c r="F13" s="35"/>
      <c r="G13" s="36"/>
      <c r="H13" s="37"/>
      <c r="J13" s="47"/>
      <c r="K13" s="48"/>
      <c r="L13" s="49"/>
      <c r="M13" s="59"/>
      <c r="N13" s="51"/>
      <c r="O13" s="54"/>
    </row>
    <row r="14" spans="6:14" ht="15">
      <c r="F14" s="38"/>
      <c r="G14" s="39"/>
      <c r="H14" s="40"/>
      <c r="J14" s="38"/>
      <c r="K14" s="39"/>
      <c r="L14" s="40"/>
      <c r="N14" s="52"/>
    </row>
    <row r="15" spans="1:14" ht="15">
      <c r="A15" s="1" t="s">
        <v>17</v>
      </c>
      <c r="B15" s="58"/>
      <c r="C15" s="58"/>
      <c r="D15" s="58"/>
      <c r="F15" s="38"/>
      <c r="G15" s="39"/>
      <c r="H15" s="40"/>
      <c r="J15" s="38"/>
      <c r="K15" s="39"/>
      <c r="L15" s="40"/>
      <c r="N15" s="52"/>
    </row>
    <row r="16" spans="1:14" ht="15.75" thickBot="1">
      <c r="A16" s="1" t="s">
        <v>16</v>
      </c>
      <c r="B16" s="59"/>
      <c r="C16" s="59"/>
      <c r="D16" s="59"/>
      <c r="F16" s="38"/>
      <c r="G16" s="39"/>
      <c r="H16" s="40"/>
      <c r="J16" s="38"/>
      <c r="K16" s="39"/>
      <c r="L16" s="40"/>
      <c r="N16" s="52"/>
    </row>
    <row r="17" spans="1:14" ht="15.75" thickBot="1">
      <c r="A17" s="1" t="s">
        <v>15</v>
      </c>
      <c r="B17" s="56"/>
      <c r="C17" s="57"/>
      <c r="D17" s="57"/>
      <c r="E17" s="57"/>
      <c r="F17" s="41"/>
      <c r="G17" s="42"/>
      <c r="H17" s="43"/>
      <c r="J17" s="41"/>
      <c r="K17" s="42"/>
      <c r="L17" s="43"/>
      <c r="N17" s="53"/>
    </row>
    <row r="19" spans="1:12" ht="15">
      <c r="A19" s="1" t="s">
        <v>20</v>
      </c>
      <c r="B19" s="55"/>
      <c r="C19" s="55"/>
      <c r="D19" s="55"/>
      <c r="J19" s="55"/>
      <c r="K19" s="55"/>
      <c r="L19" s="55"/>
    </row>
    <row r="20" spans="1:12" ht="15">
      <c r="A20" s="1" t="s">
        <v>21</v>
      </c>
      <c r="B20" s="55"/>
      <c r="C20" s="55"/>
      <c r="D20" s="55"/>
      <c r="J20" s="55"/>
      <c r="K20" s="55"/>
      <c r="L20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 Lazzari</cp:lastModifiedBy>
  <cp:lastPrinted>2010-12-09T18:09:14Z</cp:lastPrinted>
  <dcterms:created xsi:type="dcterms:W3CDTF">2010-12-08T14:39:11Z</dcterms:created>
  <dcterms:modified xsi:type="dcterms:W3CDTF">2010-12-09T18:09:20Z</dcterms:modified>
  <cp:category/>
  <cp:version/>
  <cp:contentType/>
  <cp:contentStatus/>
</cp:coreProperties>
</file>